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10\共有フォルダー\企画財政係\回答文書\102市町村課\R6\0204〆　公営企業に係る経営比較分析表（令和5年度決算）の分析等について（依頼）\回答\"/>
    </mc:Choice>
  </mc:AlternateContent>
  <xr:revisionPtr revIDLastSave="0" documentId="13_ncr:1_{046CD643-340A-4FE0-ACB1-117A51BE8957}" xr6:coauthVersionLast="47" xr6:coauthVersionMax="47" xr10:uidLastSave="{00000000-0000-0000-0000-000000000000}"/>
  <workbookProtection workbookAlgorithmName="SHA-512" workbookHashValue="XV4ygS2Sj7Xx4IRe44mxFpNnPhsTAPNQxDlNi96R6o/I0KMT+FD87r3j8zJ6jiLCefONeLv/CyMax2tTbBLIfg==" workbookSaltValue="cZG/ELubc0ud6WhzsTuEw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P6" i="5"/>
  <c r="P10" i="4" s="1"/>
  <c r="O6" i="5"/>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BB10" i="4"/>
  <c r="AT10" i="4"/>
  <c r="W10" i="4"/>
  <c r="I10" i="4"/>
  <c r="B10" i="4"/>
  <c r="AT8" i="4"/>
  <c r="AL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<sst xmlns="http://schemas.openxmlformats.org/spreadsheetml/2006/main" count="231" uniqueCount="113">
  <si>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</si>
  <si>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</si>
  <si>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</si>
  <si>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</si>
  <si>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</si>
  <si>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</si>
  <si>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</si>
  <si>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</si>
  <si>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</si>
  <si>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</si>
  <si>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</si>
  <si>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</si>
  <si>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</si>
  <si>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</si>
  <si>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</si>
  <si>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</si>
  <si>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</si>
  <si>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</si>
  <si>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</si>
  <si>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</si>
  <si>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</si>
  <si>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</si>
  <si>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</si>
  <si>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</si>
  <si>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</si>
  <si>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</si>
  <si>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</si>
  <si>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</si>
  <si>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</si>
  <si>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</si>
  <si>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</si>
  <si>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</si>
  <si>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</si>
  <si>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</si>
  <si>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</si>
  <si>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</si>
  <si>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</si>
  <si>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</si>
  <si>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</si>
  <si>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</si>
  <si>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</si>
  <si>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</si>
  <si>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</si>
  <si>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</si>
  <si>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</si>
  <si>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</si>
  <si>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</si>
  <si>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</si>
  <si>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</si>
  <si>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</si>
  <si>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</si>
  <si>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</si>
  <si>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</si>
  <si>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</si>
  <si>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</si>
  <si>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</si>
  <si>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</si>
  <si>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</si>
  <si>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</si>
  <si>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</si>
  <si>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</si>
  <si>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</si>
  <si>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</si>
  <si>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</si>
  <si>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</si>
  <si>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</si>
  <si>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</si>
  <si>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</si>
  <si>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</si>
  <si>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</si>
  <si>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</si>
  <si>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</si>
  <si>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</si>
  <si>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</si>
  <si>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</si>
  <si>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</si>
  <si>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</si>
  <si>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</si>
  <si>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</si>
  <si>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</si>
  <si>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</si>
  <si>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</si>
  <si>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</si>
  <si>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</si>
  <si>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</si>
  <si>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</si>
  <si>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</si>
  <si>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</si>
  <si>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</si>
  <si>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</si>
  <si>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</si>
  <si>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</si>
  <si>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</si>
  <si>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桶川北本水道企業団</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</si>
  <si>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</si>
  <si>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</si>
  <si>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</si>
  <si>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</si>
  <si>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</si>
  <si>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</si>
  <si>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</si>
  <si>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</si>
  <si>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</si>
  <si>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</si>
  <si>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</si>
  <si>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</si>
  <si>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</si>
  <si>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</si>
  <si>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</si>
  <si>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</si>
  <si>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b/>
        <sz val="9.5"/>
        <color theme="1"/>
        <rFont val="ＭＳ ゴシック"/>
        <family val="3"/>
        <charset val="128"/>
      </rPr>
      <t>①経常収支比率</t>
    </r>
    <r>
      <rPr>
        <sz val="9.5"/>
        <color theme="1"/>
        <rFont val="ＭＳ ゴシック"/>
        <family val="3"/>
        <charset val="128"/>
      </rPr>
      <t xml:space="preserve">
人口減少に伴う給水収益の減少及び経常費用の増加により下降傾向にある。ただし、100%を超えており、収支の黒字を維持している。
</t>
    </r>
    <r>
      <rPr>
        <b/>
        <sz val="9.5"/>
        <color theme="1"/>
        <rFont val="ＭＳ ゴシック"/>
        <family val="3"/>
        <charset val="128"/>
      </rPr>
      <t>②累積欠損金比率</t>
    </r>
    <r>
      <rPr>
        <sz val="9.5"/>
        <color theme="1"/>
        <rFont val="ＭＳ ゴシック"/>
        <family val="3"/>
        <charset val="128"/>
      </rPr>
      <t xml:space="preserve">
累積欠損金の発生は無く健全な状態を維持しているが、給水収益は減少傾向、維持管理費は増加傾向にあるため注意している。
</t>
    </r>
    <r>
      <rPr>
        <b/>
        <sz val="9.5"/>
        <color theme="1"/>
        <rFont val="ＭＳ ゴシック"/>
        <family val="3"/>
        <charset val="128"/>
      </rPr>
      <t>③流動比率</t>
    </r>
    <r>
      <rPr>
        <sz val="9.5"/>
        <color theme="1"/>
        <rFont val="ＭＳ ゴシック"/>
        <family val="3"/>
        <charset val="128"/>
      </rPr>
      <t xml:space="preserve">
類似団体や全国平均を上回っており、短期的な債務に対する支払い能力は安定している。
</t>
    </r>
    <r>
      <rPr>
        <b/>
        <sz val="9.5"/>
        <color theme="1"/>
        <rFont val="ＭＳ ゴシック"/>
        <family val="3"/>
        <charset val="128"/>
      </rPr>
      <t>④企業債残高対給水収益比率</t>
    </r>
    <r>
      <rPr>
        <sz val="9.5"/>
        <color theme="1"/>
        <rFont val="ＭＳ ゴシック"/>
        <family val="3"/>
        <charset val="128"/>
      </rPr>
      <t xml:space="preserve">
企業債の償還が進み下降傾向にある。新規借入をせず自己財源による設備投資を継続しているため、類似団体や全国平均よりも低い状況で推移している。
</t>
    </r>
    <r>
      <rPr>
        <b/>
        <sz val="9.5"/>
        <color theme="1"/>
        <rFont val="ＭＳ ゴシック"/>
        <family val="3"/>
        <charset val="128"/>
      </rPr>
      <t>⑤料金回収率</t>
    </r>
    <r>
      <rPr>
        <sz val="9.5"/>
        <color theme="1"/>
        <rFont val="ＭＳ ゴシック"/>
        <family val="3"/>
        <charset val="128"/>
      </rPr>
      <t xml:space="preserve">
100%を上回り、給水に係る費用を給水収益で賄えているため、適切な料金収入を確保できている。下降傾向にあるが、給水に係る費用の増加が要因であり、今後更なる費用の圧縮に努める。
</t>
    </r>
    <r>
      <rPr>
        <b/>
        <sz val="9.5"/>
        <color theme="1"/>
        <rFont val="ＭＳ ゴシック"/>
        <family val="3"/>
        <charset val="128"/>
      </rPr>
      <t>⑥給水原価</t>
    </r>
    <r>
      <rPr>
        <sz val="9.5"/>
        <color theme="1"/>
        <rFont val="ＭＳ ゴシック"/>
        <family val="3"/>
        <charset val="128"/>
      </rPr>
      <t xml:space="preserve">
主に検定満期のメーター交換件数の増加及び漏水修理単価の上昇に伴い、修繕費が増加したことにより上昇した。他の経常費用も増加傾向なので、業務改善や更なる経費節減に努め、効率的な経営を推進する必要がある。
</t>
    </r>
    <r>
      <rPr>
        <b/>
        <sz val="9.5"/>
        <color theme="1"/>
        <rFont val="ＭＳ ゴシック"/>
        <family val="3"/>
        <charset val="128"/>
      </rPr>
      <t>⑦施設利用率</t>
    </r>
    <r>
      <rPr>
        <sz val="9.5"/>
        <color theme="1"/>
        <rFont val="ＭＳ ゴシック"/>
        <family val="3"/>
        <charset val="128"/>
      </rPr>
      <t xml:space="preserve">
類似団体や全国平均を上回り、有事対応の余力を残しつつ、適正規模を効率的に利用している。
</t>
    </r>
    <r>
      <rPr>
        <b/>
        <sz val="9.5"/>
        <color theme="1"/>
        <rFont val="ＭＳ ゴシック"/>
        <family val="3"/>
        <charset val="128"/>
      </rPr>
      <t>⑧有収率</t>
    </r>
    <r>
      <rPr>
        <sz val="9.5"/>
        <color theme="1"/>
        <rFont val="ＭＳ ゴシック"/>
        <family val="3"/>
        <charset val="128"/>
      </rPr>
      <t xml:space="preserve">
類似団体や全国平均を上回っているが、前年比で下降している。漏水調査による漏水への早期対応及び漏水多発地域の配給水管や老朽管の計画的な更新を継続し、漏水による有収率低下の抑制に努める。</t>
    </r>
    <rPh sb="1" eb="3">
      <t>ケイジョウ</t>
    </rPh>
    <rPh sb="3" eb="5">
      <t>シュウシ</t>
    </rPh>
    <rPh sb="5" eb="7">
      <t>ヒリツ</t>
    </rPh>
    <rPh sb="8" eb="10">
      <t>ジンコウ</t>
    </rPh>
    <rPh sb="10" eb="12">
      <t>ゲンショウ</t>
    </rPh>
    <rPh sb="13" eb="14">
      <t>トモナ</t>
    </rPh>
    <rPh sb="15" eb="17">
      <t>キュウスイ</t>
    </rPh>
    <rPh sb="17" eb="19">
      <t>シュウエキ</t>
    </rPh>
    <rPh sb="20" eb="22">
      <t>ゲンショウ</t>
    </rPh>
    <rPh sb="22" eb="23">
      <t>オヨ</t>
    </rPh>
    <rPh sb="24" eb="26">
      <t>ケイジョウ</t>
    </rPh>
    <rPh sb="26" eb="28">
      <t>ヒヨウ</t>
    </rPh>
    <rPh sb="29" eb="31">
      <t>ゾウカ</t>
    </rPh>
    <rPh sb="34" eb="36">
      <t>カコウ</t>
    </rPh>
    <rPh sb="36" eb="38">
      <t>ケイコウ</t>
    </rPh>
    <rPh sb="51" eb="52">
      <t>コ</t>
    </rPh>
    <rPh sb="57" eb="59">
      <t>シュウシ</t>
    </rPh>
    <rPh sb="60" eb="62">
      <t>クロジ</t>
    </rPh>
    <rPh sb="63" eb="65">
      <t>イジ</t>
    </rPh>
    <rPh sb="72" eb="74">
      <t>ルイセキ</t>
    </rPh>
    <rPh sb="74" eb="76">
      <t>ケッソン</t>
    </rPh>
    <rPh sb="76" eb="77">
      <t>キン</t>
    </rPh>
    <rPh sb="77" eb="79">
      <t>ヒリツ</t>
    </rPh>
    <rPh sb="80" eb="82">
      <t>ルイセキ</t>
    </rPh>
    <rPh sb="82" eb="84">
      <t>ケッソン</t>
    </rPh>
    <rPh sb="84" eb="85">
      <t>キン</t>
    </rPh>
    <rPh sb="86" eb="88">
      <t>ハッセイ</t>
    </rPh>
    <rPh sb="89" eb="90">
      <t>ナ</t>
    </rPh>
    <rPh sb="91" eb="93">
      <t>ケンゼン</t>
    </rPh>
    <rPh sb="94" eb="96">
      <t>ジョウタイ</t>
    </rPh>
    <rPh sb="97" eb="99">
      <t>イジ</t>
    </rPh>
    <rPh sb="105" eb="107">
      <t>キュウスイ</t>
    </rPh>
    <rPh sb="107" eb="109">
      <t>シュウエキ</t>
    </rPh>
    <rPh sb="110" eb="112">
      <t>ゲンショウ</t>
    </rPh>
    <rPh sb="112" eb="114">
      <t>ケイコウ</t>
    </rPh>
    <rPh sb="115" eb="117">
      <t>イジ</t>
    </rPh>
    <rPh sb="117" eb="120">
      <t>カンリヒ</t>
    </rPh>
    <rPh sb="121" eb="123">
      <t>ゾウカ</t>
    </rPh>
    <rPh sb="123" eb="125">
      <t>ケイコウ</t>
    </rPh>
    <rPh sb="130" eb="132">
      <t>チュウイ</t>
    </rPh>
    <rPh sb="139" eb="141">
      <t>リュウドウ</t>
    </rPh>
    <rPh sb="141" eb="143">
      <t>ヒリツ</t>
    </rPh>
    <rPh sb="144" eb="146">
      <t>ルイジ</t>
    </rPh>
    <rPh sb="146" eb="148">
      <t>ダンタイ</t>
    </rPh>
    <rPh sb="149" eb="151">
      <t>ゼンコク</t>
    </rPh>
    <rPh sb="151" eb="153">
      <t>ヘイキン</t>
    </rPh>
    <rPh sb="154" eb="156">
      <t>ウワマワ</t>
    </rPh>
    <rPh sb="161" eb="164">
      <t>タンキテキ</t>
    </rPh>
    <rPh sb="165" eb="167">
      <t>サイム</t>
    </rPh>
    <rPh sb="168" eb="169">
      <t>タイ</t>
    </rPh>
    <rPh sb="171" eb="173">
      <t>シハラ</t>
    </rPh>
    <rPh sb="174" eb="176">
      <t>ノウリョク</t>
    </rPh>
    <rPh sb="177" eb="179">
      <t>アンテイ</t>
    </rPh>
    <rPh sb="186" eb="188">
      <t>キギョウ</t>
    </rPh>
    <rPh sb="188" eb="189">
      <t>サイ</t>
    </rPh>
    <rPh sb="189" eb="191">
      <t>ザンダカ</t>
    </rPh>
    <rPh sb="191" eb="192">
      <t>タイ</t>
    </rPh>
    <rPh sb="192" eb="194">
      <t>キュウスイ</t>
    </rPh>
    <rPh sb="194" eb="196">
      <t>シュウエキ</t>
    </rPh>
    <rPh sb="196" eb="198">
      <t>ヒリツ</t>
    </rPh>
    <rPh sb="199" eb="201">
      <t>キギョウ</t>
    </rPh>
    <rPh sb="201" eb="202">
      <t>サイ</t>
    </rPh>
    <rPh sb="203" eb="205">
      <t>ショウカン</t>
    </rPh>
    <rPh sb="206" eb="207">
      <t>スス</t>
    </rPh>
    <rPh sb="208" eb="210">
      <t>カコウ</t>
    </rPh>
    <rPh sb="210" eb="212">
      <t>ケイコウ</t>
    </rPh>
    <rPh sb="216" eb="218">
      <t>シンキ</t>
    </rPh>
    <rPh sb="218" eb="220">
      <t>カリイレ</t>
    </rPh>
    <rPh sb="223" eb="225">
      <t>ジコ</t>
    </rPh>
    <rPh sb="225" eb="227">
      <t>ザイゲン</t>
    </rPh>
    <rPh sb="230" eb="232">
      <t>セツビ</t>
    </rPh>
    <rPh sb="232" eb="234">
      <t>トウシ</t>
    </rPh>
    <rPh sb="235" eb="237">
      <t>ケイゾク</t>
    </rPh>
    <rPh sb="244" eb="246">
      <t>ルイジ</t>
    </rPh>
    <rPh sb="246" eb="248">
      <t>ダンタイ</t>
    </rPh>
    <rPh sb="249" eb="251">
      <t>ゼンコク</t>
    </rPh>
    <rPh sb="251" eb="253">
      <t>ヘイキン</t>
    </rPh>
    <rPh sb="256" eb="257">
      <t>ヒク</t>
    </rPh>
    <rPh sb="258" eb="260">
      <t>ジョウキョウ</t>
    </rPh>
    <rPh sb="261" eb="263">
      <t>スイイ</t>
    </rPh>
    <rPh sb="270" eb="272">
      <t>リョウキン</t>
    </rPh>
    <rPh sb="272" eb="274">
      <t>カイシュウ</t>
    </rPh>
    <rPh sb="274" eb="275">
      <t>リツ</t>
    </rPh>
    <rPh sb="281" eb="283">
      <t>ウワマワ</t>
    </rPh>
    <rPh sb="285" eb="287">
      <t>キュウスイ</t>
    </rPh>
    <rPh sb="288" eb="289">
      <t>カカ</t>
    </rPh>
    <rPh sb="290" eb="292">
      <t>ヒヨウ</t>
    </rPh>
    <rPh sb="293" eb="295">
      <t>キュウスイ</t>
    </rPh>
    <rPh sb="295" eb="297">
      <t>シュウエキ</t>
    </rPh>
    <rPh sb="298" eb="299">
      <t>マカナ</t>
    </rPh>
    <rPh sb="306" eb="308">
      <t>テキセツ</t>
    </rPh>
    <rPh sb="309" eb="311">
      <t>リョウキン</t>
    </rPh>
    <rPh sb="311" eb="313">
      <t>シュウニュウ</t>
    </rPh>
    <rPh sb="314" eb="316">
      <t>カクホ</t>
    </rPh>
    <rPh sb="331" eb="333">
      <t>キュウスイ</t>
    </rPh>
    <rPh sb="334" eb="335">
      <t>カカ</t>
    </rPh>
    <rPh sb="336" eb="338">
      <t>ヒヨウ</t>
    </rPh>
    <rPh sb="339" eb="341">
      <t>ゾウカ</t>
    </rPh>
    <rPh sb="342" eb="344">
      <t>ヨウイン</t>
    </rPh>
    <rPh sb="348" eb="350">
      <t>コンゴ</t>
    </rPh>
    <rPh sb="350" eb="351">
      <t>サラ</t>
    </rPh>
    <rPh sb="353" eb="355">
      <t>ヒヨウ</t>
    </rPh>
    <rPh sb="356" eb="358">
      <t>アッシュク</t>
    </rPh>
    <rPh sb="359" eb="360">
      <t>ツト</t>
    </rPh>
    <rPh sb="365" eb="367">
      <t>キュウスイ</t>
    </rPh>
    <rPh sb="367" eb="369">
      <t>ゲンカ</t>
    </rPh>
    <rPh sb="370" eb="371">
      <t>オモ</t>
    </rPh>
    <rPh sb="372" eb="376">
      <t>ケンテイマンキ</t>
    </rPh>
    <rPh sb="381" eb="383">
      <t>コウカン</t>
    </rPh>
    <rPh sb="383" eb="385">
      <t>ケンスウ</t>
    </rPh>
    <rPh sb="386" eb="388">
      <t>ゾウカ</t>
    </rPh>
    <rPh sb="388" eb="389">
      <t>オヨ</t>
    </rPh>
    <rPh sb="390" eb="394">
      <t>ロウスイシュウリ</t>
    </rPh>
    <rPh sb="394" eb="396">
      <t>タンカ</t>
    </rPh>
    <rPh sb="397" eb="399">
      <t>ジョウショウ</t>
    </rPh>
    <rPh sb="400" eb="401">
      <t>トモナ</t>
    </rPh>
    <rPh sb="421" eb="422">
      <t>タ</t>
    </rPh>
    <rPh sb="423" eb="425">
      <t>ケイジョウ</t>
    </rPh>
    <rPh sb="425" eb="427">
      <t>ヒヨウ</t>
    </rPh>
    <rPh sb="428" eb="432">
      <t>ゾウカケイコウ</t>
    </rPh>
    <rPh sb="436" eb="438">
      <t>ギョウム</t>
    </rPh>
    <rPh sb="438" eb="440">
      <t>カイゼン</t>
    </rPh>
    <rPh sb="441" eb="442">
      <t>サラ</t>
    </rPh>
    <rPh sb="444" eb="446">
      <t>ケイヒ</t>
    </rPh>
    <rPh sb="446" eb="448">
      <t>セツゲン</t>
    </rPh>
    <rPh sb="449" eb="450">
      <t>ツト</t>
    </rPh>
    <rPh sb="452" eb="455">
      <t>コウリツテキ</t>
    </rPh>
    <rPh sb="456" eb="458">
      <t>ケイエイ</t>
    </rPh>
    <rPh sb="459" eb="461">
      <t>スイシン</t>
    </rPh>
    <rPh sb="463" eb="465">
      <t>ヒツヨウ</t>
    </rPh>
    <rPh sb="471" eb="473">
      <t>シセツ</t>
    </rPh>
    <rPh sb="473" eb="475">
      <t>リヨウ</t>
    </rPh>
    <rPh sb="475" eb="476">
      <t>リツ</t>
    </rPh>
    <rPh sb="477" eb="479">
      <t>ルイジ</t>
    </rPh>
    <rPh sb="479" eb="481">
      <t>ダンタイ</t>
    </rPh>
    <rPh sb="482" eb="484">
      <t>ゼンコク</t>
    </rPh>
    <rPh sb="484" eb="486">
      <t>ヘイキン</t>
    </rPh>
    <rPh sb="487" eb="489">
      <t>ウワマワ</t>
    </rPh>
    <rPh sb="491" eb="493">
      <t>ユウジ</t>
    </rPh>
    <rPh sb="493" eb="495">
      <t>タイオウ</t>
    </rPh>
    <rPh sb="496" eb="498">
      <t>ヨリョク</t>
    </rPh>
    <rPh sb="499" eb="500">
      <t>ノコ</t>
    </rPh>
    <rPh sb="504" eb="506">
      <t>テキセイ</t>
    </rPh>
    <rPh sb="506" eb="508">
      <t>キボ</t>
    </rPh>
    <rPh sb="509" eb="512">
      <t>コウリツテキ</t>
    </rPh>
    <rPh sb="513" eb="515">
      <t>リヨウ</t>
    </rPh>
    <rPh sb="522" eb="525">
      <t>ユウシュウリツ</t>
    </rPh>
    <rPh sb="526" eb="528">
      <t>ルイジ</t>
    </rPh>
    <rPh sb="528" eb="530">
      <t>ダンタイ</t>
    </rPh>
    <rPh sb="531" eb="533">
      <t>ゼンコク</t>
    </rPh>
    <rPh sb="533" eb="535">
      <t>ヘイキン</t>
    </rPh>
    <rPh sb="536" eb="538">
      <t>ウワマワ</t>
    </rPh>
    <rPh sb="544" eb="547">
      <t>ゼンネンヒ</t>
    </rPh>
    <rPh sb="548" eb="550">
      <t>カコウ</t>
    </rPh>
    <rPh sb="555" eb="557">
      <t>ロウスイ</t>
    </rPh>
    <rPh sb="557" eb="559">
      <t>チョウサ</t>
    </rPh>
    <rPh sb="562" eb="564">
      <t>ロウスイ</t>
    </rPh>
    <rPh sb="566" eb="570">
      <t>ソウキタイオウ</t>
    </rPh>
    <rPh sb="570" eb="571">
      <t>オヨ</t>
    </rPh>
    <rPh sb="572" eb="578">
      <t>ロウスイタハツチイキ</t>
    </rPh>
    <rPh sb="579" eb="581">
      <t>ハイキュウ</t>
    </rPh>
    <rPh sb="581" eb="583">
      <t>スイカン</t>
    </rPh>
    <rPh sb="584" eb="586">
      <t>ロウキュウ</t>
    </rPh>
    <rPh sb="586" eb="587">
      <t>カン</t>
    </rPh>
    <rPh sb="595" eb="597">
      <t>ケイゾク</t>
    </rPh>
    <rPh sb="604" eb="607">
      <t>ユウシュウリツ</t>
    </rPh>
    <rPh sb="607" eb="609">
      <t>テイカ</t>
    </rPh>
    <rPh sb="610" eb="612">
      <t>ヨクセイ</t>
    </rPh>
    <rPh sb="613" eb="614">
      <t>ツト</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</si>
  <si>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類似団体や全国平均を下回っているが、上昇傾向で推移している。今後も上昇する見込みであるため、計画的な施設更新を継続する。
</t>
    </r>
    <r>
      <rPr>
        <b/>
        <sz val="11"/>
        <color theme="1"/>
        <rFont val="ＭＳ ゴシック"/>
        <family val="3"/>
        <charset val="128"/>
      </rPr>
      <t>②管路経年化率</t>
    </r>
    <r>
      <rPr>
        <sz val="11"/>
        <color theme="1"/>
        <rFont val="ＭＳ ゴシック"/>
        <family val="3"/>
        <charset val="128"/>
      </rPr>
      <t xml:space="preserve">
類似団体や全国平均を下回っているが、上昇傾向で推移している。今後、昭和末期～平成初期の拡張工事で布設した管路が更新時期を迎え更新需要が高まる見込みであるため、計画的な更新を継続する。
</t>
    </r>
    <r>
      <rPr>
        <b/>
        <sz val="11"/>
        <color theme="1"/>
        <rFont val="ＭＳ ゴシック"/>
        <family val="3"/>
        <charset val="128"/>
      </rPr>
      <t>③管路更新率</t>
    </r>
    <r>
      <rPr>
        <sz val="11"/>
        <color theme="1"/>
        <rFont val="ＭＳ ゴシック"/>
        <family val="3"/>
        <charset val="128"/>
      </rPr>
      <t xml:space="preserve">
類似団体や全国平均を下回っているが、駅周辺や市街地、県道等を重点的に更新していることが要因である。計画的な更新を継続し、更新率の向上に努める。</t>
    </r>
    <rPh sb="1" eb="3">
      <t>ユウケイ</t>
    </rPh>
    <rPh sb="3" eb="5">
      <t>コテイ</t>
    </rPh>
    <rPh sb="5" eb="7">
      <t>シサン</t>
    </rPh>
    <rPh sb="7" eb="9">
      <t>ゲンカ</t>
    </rPh>
    <rPh sb="9" eb="11">
      <t>ショウキャク</t>
    </rPh>
    <rPh sb="11" eb="12">
      <t>リツ</t>
    </rPh>
    <rPh sb="13" eb="15">
      <t>ルイジ</t>
    </rPh>
    <rPh sb="15" eb="17">
      <t>ダンタイ</t>
    </rPh>
    <rPh sb="18" eb="20">
      <t>ゼンコク</t>
    </rPh>
    <rPh sb="20" eb="22">
      <t>ヘイキン</t>
    </rPh>
    <rPh sb="23" eb="25">
      <t>シタマワ</t>
    </rPh>
    <rPh sb="31" eb="33">
      <t>ジョウショウ</t>
    </rPh>
    <rPh sb="33" eb="35">
      <t>ケイコウ</t>
    </rPh>
    <rPh sb="36" eb="38">
      <t>スイイ</t>
    </rPh>
    <rPh sb="43" eb="45">
      <t>コンゴ</t>
    </rPh>
    <rPh sb="46" eb="48">
      <t>ジョウショウ</t>
    </rPh>
    <rPh sb="50" eb="52">
      <t>ミコ</t>
    </rPh>
    <rPh sb="59" eb="62">
      <t>ケイカクテキ</t>
    </rPh>
    <rPh sb="63" eb="65">
      <t>シセツ</t>
    </rPh>
    <rPh sb="65" eb="67">
      <t>コウシン</t>
    </rPh>
    <rPh sb="68" eb="70">
      <t>ケイゾク</t>
    </rPh>
    <rPh sb="75" eb="77">
      <t>カンロ</t>
    </rPh>
    <rPh sb="77" eb="80">
      <t>ケイネンカ</t>
    </rPh>
    <rPh sb="80" eb="81">
      <t>リツ</t>
    </rPh>
    <rPh sb="82" eb="84">
      <t>ルイジ</t>
    </rPh>
    <rPh sb="84" eb="86">
      <t>ダンタイ</t>
    </rPh>
    <rPh sb="87" eb="89">
      <t>ゼンコク</t>
    </rPh>
    <rPh sb="89" eb="91">
      <t>ヘイキン</t>
    </rPh>
    <rPh sb="92" eb="94">
      <t>シタマワ</t>
    </rPh>
    <rPh sb="100" eb="102">
      <t>ジョウショウ</t>
    </rPh>
    <rPh sb="102" eb="104">
      <t>ケイコウ</t>
    </rPh>
    <rPh sb="105" eb="107">
      <t>スイイ</t>
    </rPh>
    <rPh sb="112" eb="114">
      <t>コンゴ</t>
    </rPh>
    <rPh sb="115" eb="117">
      <t>ショウワ</t>
    </rPh>
    <rPh sb="117" eb="119">
      <t>マッキ</t>
    </rPh>
    <rPh sb="120" eb="122">
      <t>ヘイセイ</t>
    </rPh>
    <rPh sb="122" eb="124">
      <t>ショキ</t>
    </rPh>
    <rPh sb="125" eb="127">
      <t>カクチョウ</t>
    </rPh>
    <rPh sb="127" eb="129">
      <t>コウジ</t>
    </rPh>
    <rPh sb="130" eb="132">
      <t>フセツ</t>
    </rPh>
    <rPh sb="134" eb="136">
      <t>カンロ</t>
    </rPh>
    <rPh sb="137" eb="139">
      <t>コウシン</t>
    </rPh>
    <rPh sb="139" eb="141">
      <t>ジキ</t>
    </rPh>
    <rPh sb="142" eb="143">
      <t>ムカ</t>
    </rPh>
    <rPh sb="144" eb="146">
      <t>コウシン</t>
    </rPh>
    <rPh sb="146" eb="148">
      <t>ジュヨウ</t>
    </rPh>
    <rPh sb="149" eb="150">
      <t>タカ</t>
    </rPh>
    <rPh sb="152" eb="154">
      <t>ミコ</t>
    </rPh>
    <rPh sb="161" eb="164">
      <t>ケイカクテキ</t>
    </rPh>
    <rPh sb="165" eb="167">
      <t>コウシン</t>
    </rPh>
    <rPh sb="168" eb="170">
      <t>ケイゾク</t>
    </rPh>
    <rPh sb="175" eb="177">
      <t>カンロ</t>
    </rPh>
    <rPh sb="177" eb="179">
      <t>コウシン</t>
    </rPh>
    <rPh sb="179" eb="180">
      <t>リツ</t>
    </rPh>
    <rPh sb="181" eb="183">
      <t>ルイジ</t>
    </rPh>
    <rPh sb="183" eb="185">
      <t>ダンタイ</t>
    </rPh>
    <rPh sb="186" eb="188">
      <t>ゼンコク</t>
    </rPh>
    <rPh sb="188" eb="190">
      <t>ヘイキン</t>
    </rPh>
    <rPh sb="191" eb="193">
      <t>シタマワ</t>
    </rPh>
    <rPh sb="199" eb="202">
      <t>エキシュウヘン</t>
    </rPh>
    <rPh sb="203" eb="206">
      <t>シガイチ</t>
    </rPh>
    <rPh sb="207" eb="209">
      <t>ケンドウ</t>
    </rPh>
    <rPh sb="209" eb="210">
      <t>ナド</t>
    </rPh>
    <rPh sb="211" eb="214">
      <t>ジュウテンテキ</t>
    </rPh>
    <rPh sb="215" eb="217">
      <t>コウシン</t>
    </rPh>
    <rPh sb="224" eb="226">
      <t>ヨウイン</t>
    </rPh>
    <rPh sb="230" eb="233">
      <t>ケイカクテキ</t>
    </rPh>
    <rPh sb="234" eb="236">
      <t>コウシン</t>
    </rPh>
    <rPh sb="237" eb="239">
      <t>ケイゾク</t>
    </rPh>
    <rPh sb="241" eb="243">
      <t>コウシン</t>
    </rPh>
    <rPh sb="243" eb="244">
      <t>リツ</t>
    </rPh>
    <rPh sb="245" eb="247">
      <t>コウジョウ</t>
    </rPh>
    <rPh sb="248" eb="249">
      <t>ツト</t>
    </rPh>
    <phoneticPr fontId="4"/>
  </si>
  <si>
    <t>現状では、経営の健全性・効率性について各指標が概ね良好な数値を示している。新たな借入を行わずに施設の更新投資や企業債償還の財源を確保していることから、健全な経営状況を維持している。
しかし、老朽化の状況において、老朽化した施設や管路の割合は上昇傾向にある。人口減少に伴い給水収益が減少する一方で更新費用は増大するため、更新財源の確保は、今後より一層厳しい状況になると予測する。
今後は新たな借入による財源確保も検討しながら、健全な事業運営を維持できるよう、桶川北本水道企業団水道事業ビジョンに基づいた、中長期的な視点による計画的な施設更新及び事業運営に努める。</t>
    <rPh sb="0" eb="2">
      <t>ゲンジョウ</t>
    </rPh>
    <rPh sb="5" eb="7">
      <t>ケイエイ</t>
    </rPh>
    <rPh sb="8" eb="11">
      <t>ケンゼンセイ</t>
    </rPh>
    <rPh sb="12" eb="14">
      <t>コウリツ</t>
    </rPh>
    <rPh sb="14" eb="15">
      <t>セイ</t>
    </rPh>
    <rPh sb="19" eb="22">
      <t>カクシヒョウ</t>
    </rPh>
    <rPh sb="23" eb="24">
      <t>オオム</t>
    </rPh>
    <rPh sb="25" eb="27">
      <t>リョウコウ</t>
    </rPh>
    <rPh sb="28" eb="30">
      <t>スウチ</t>
    </rPh>
    <rPh sb="31" eb="32">
      <t>シメ</t>
    </rPh>
    <rPh sb="37" eb="38">
      <t>アラ</t>
    </rPh>
    <rPh sb="40" eb="42">
      <t>カリイレ</t>
    </rPh>
    <rPh sb="43" eb="44">
      <t>オコナ</t>
    </rPh>
    <rPh sb="47" eb="49">
      <t>シセツ</t>
    </rPh>
    <rPh sb="50" eb="52">
      <t>コウシン</t>
    </rPh>
    <rPh sb="52" eb="54">
      <t>トウシ</t>
    </rPh>
    <rPh sb="55" eb="57">
      <t>キギョウ</t>
    </rPh>
    <rPh sb="57" eb="58">
      <t>サイ</t>
    </rPh>
    <rPh sb="58" eb="60">
      <t>ショウカン</t>
    </rPh>
    <rPh sb="61" eb="63">
      <t>ザイゲン</t>
    </rPh>
    <rPh sb="64" eb="66">
      <t>カクホ</t>
    </rPh>
    <rPh sb="75" eb="77">
      <t>ケンゼン</t>
    </rPh>
    <rPh sb="78" eb="80">
      <t>ケイエイ</t>
    </rPh>
    <rPh sb="80" eb="82">
      <t>ジョウキョウ</t>
    </rPh>
    <rPh sb="83" eb="85">
      <t>イジ</t>
    </rPh>
    <rPh sb="95" eb="98">
      <t>ロウキュウカ</t>
    </rPh>
    <rPh sb="99" eb="101">
      <t>ジョウキョウ</t>
    </rPh>
    <rPh sb="106" eb="109">
      <t>ロウキュウカ</t>
    </rPh>
    <rPh sb="111" eb="113">
      <t>シセツ</t>
    </rPh>
    <rPh sb="114" eb="116">
      <t>カンロ</t>
    </rPh>
    <rPh sb="117" eb="119">
      <t>ワリアイ</t>
    </rPh>
    <rPh sb="120" eb="122">
      <t>ジョウショウ</t>
    </rPh>
    <rPh sb="122" eb="124">
      <t>ケイコウ</t>
    </rPh>
    <rPh sb="128" eb="130">
      <t>ジンコウ</t>
    </rPh>
    <rPh sb="130" eb="132">
      <t>ゲンショウ</t>
    </rPh>
    <rPh sb="133" eb="134">
      <t>トモナ</t>
    </rPh>
    <rPh sb="135" eb="137">
      <t>キュウスイ</t>
    </rPh>
    <rPh sb="137" eb="139">
      <t>シュウエキ</t>
    </rPh>
    <rPh sb="140" eb="142">
      <t>ゲンショウ</t>
    </rPh>
    <rPh sb="144" eb="146">
      <t>イッポウ</t>
    </rPh>
    <rPh sb="147" eb="149">
      <t>コウシン</t>
    </rPh>
    <rPh sb="149" eb="151">
      <t>ヒヨウ</t>
    </rPh>
    <rPh sb="152" eb="154">
      <t>ゾウダイ</t>
    </rPh>
    <rPh sb="159" eb="161">
      <t>コウシン</t>
    </rPh>
    <rPh sb="161" eb="163">
      <t>ザイゲン</t>
    </rPh>
    <rPh sb="164" eb="166">
      <t>カクホ</t>
    </rPh>
    <rPh sb="168" eb="170">
      <t>コンゴ</t>
    </rPh>
    <rPh sb="172" eb="174">
      <t>イッソウ</t>
    </rPh>
    <rPh sb="174" eb="175">
      <t>キビ</t>
    </rPh>
    <rPh sb="177" eb="179">
      <t>ジョウキョウ</t>
    </rPh>
    <rPh sb="183" eb="185">
      <t>ヨソク</t>
    </rPh>
    <rPh sb="189" eb="191">
      <t>コンゴ</t>
    </rPh>
    <rPh sb="192" eb="193">
      <t>アラ</t>
    </rPh>
    <rPh sb="195" eb="197">
      <t>カリイレ</t>
    </rPh>
    <rPh sb="200" eb="202">
      <t>ザイゲン</t>
    </rPh>
    <rPh sb="202" eb="204">
      <t>カクホ</t>
    </rPh>
    <rPh sb="205" eb="207">
      <t>ケントウ</t>
    </rPh>
    <rPh sb="212" eb="214">
      <t>ケンゼン</t>
    </rPh>
    <rPh sb="215" eb="217">
      <t>ジギョウ</t>
    </rPh>
    <rPh sb="217" eb="219">
      <t>ウンエイ</t>
    </rPh>
    <rPh sb="220" eb="222">
      <t>イジ</t>
    </rPh>
    <rPh sb="228" eb="237">
      <t>オケキタ</t>
    </rPh>
    <rPh sb="237" eb="239">
      <t>スイドウ</t>
    </rPh>
    <rPh sb="239" eb="241">
      <t>ジギョウ</t>
    </rPh>
    <rPh sb="246" eb="247">
      <t>モト</t>
    </rPh>
    <rPh sb="251" eb="255">
      <t>チュウチョウキテキ</t>
    </rPh>
    <rPh sb="256" eb="258">
      <t>シテン</t>
    </rPh>
    <rPh sb="261" eb="264">
      <t>ケイカクテキ</t>
    </rPh>
    <rPh sb="265" eb="267">
      <t>シセツ</t>
    </rPh>
    <rPh sb="267" eb="269">
      <t>コウシン</t>
    </rPh>
    <rPh sb="269" eb="270">
      <t>オヨ</t>
    </rPh>
    <rPh sb="271" eb="273">
      <t>ジギョウ</t>
    </rPh>
    <rPh sb="273" eb="275">
      <t>ウンエイ</t>
    </rPh>
    <rPh sb="276" eb="27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</si>
</sst>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b/>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1.37</c:v>
                </c:pt>
                <c:pt idx="1">
                  <c:v>0.51</c:v>
                </c:pt>
                <c:pt idx="2">
                  <c:v>0.52</c:v>
                </c:pt>
                <c:pt idx="3">
                  <c:v>0.33</c:v>
                </c:pt>
                <c:pt idx="4">
                  <c:v>0.39</c:v>
                </c:pt>
              </c:numCache>
            </c:numRef>
          </c:val>
          <c:extLst>
            <c:ext xmlns:c16="http://schemas.microsoft.com/office/drawing/2014/chart" uri="{C3380CC4-5D6E-409C-BE32-E72D297353CC}">
              <c16:uniqueId val="{00000000-7146-44D9-A1FE-97B1058DDE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7146-44D9-A1FE-97B1058DDE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81.59</c:v>
                </c:pt>
                <c:pt idx="1">
                  <c:v>82.8</c:v>
                </c:pt>
                <c:pt idx="2">
                  <c:v>81.62</c:v>
                </c:pt>
                <c:pt idx="3">
                  <c:v>86.69</c:v>
                </c:pt>
                <c:pt idx="4">
                  <c:v>86.2</c:v>
                </c:pt>
              </c:numCache>
            </c:numRef>
          </c:val>
          <c:extLst>
            <c:ext xmlns:c16="http://schemas.microsoft.com/office/drawing/2014/chart" uri="{C3380CC4-5D6E-409C-BE32-E72D297353CC}">
              <c16:uniqueId val="{00000000-90DC-412B-9900-0878DEF1F4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0DC-412B-9900-0878DEF1F4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92.75</c:v>
                </c:pt>
                <c:pt idx="1">
                  <c:v>94.17</c:v>
                </c:pt>
                <c:pt idx="2">
                  <c:v>94.44</c:v>
                </c:pt>
                <c:pt idx="3">
                  <c:v>93.09</c:v>
                </c:pt>
                <c:pt idx="4">
                  <c:v>92.42</c:v>
                </c:pt>
              </c:numCache>
            </c:numRef>
          </c:val>
          <c:extLst>
            <c:ext xmlns:c16="http://schemas.microsoft.com/office/drawing/2014/chart" uri="{C3380CC4-5D6E-409C-BE32-E72D297353CC}">
              <c16:uniqueId val="{00000000-CC2A-4CCC-A3F0-F71AE92BA9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CC2A-4CCC-A3F0-F71AE92BA9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110.53</c:v>
                </c:pt>
                <c:pt idx="1">
                  <c:v>111.79</c:v>
                </c:pt>
                <c:pt idx="2">
                  <c:v>109.66</c:v>
                </c:pt>
                <c:pt idx="3">
                  <c:v>108.28</c:v>
                </c:pt>
                <c:pt idx="4">
                  <c:v>106.94</c:v>
                </c:pt>
              </c:numCache>
            </c:numRef>
          </c:val>
          <c:extLst>
            <c:ext xmlns:c16="http://schemas.microsoft.com/office/drawing/2014/chart" uri="{C3380CC4-5D6E-409C-BE32-E72D297353CC}">
              <c16:uniqueId val="{00000000-C485-4609-90D1-EEE9086C98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C485-4609-90D1-EEE9086C98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44.92</c:v>
                </c:pt>
                <c:pt idx="1">
                  <c:v>46.19</c:v>
                </c:pt>
                <c:pt idx="2">
                  <c:v>47.59</c:v>
                </c:pt>
                <c:pt idx="3">
                  <c:v>49.07</c:v>
                </c:pt>
                <c:pt idx="4">
                  <c:v>49.97</c:v>
                </c:pt>
              </c:numCache>
            </c:numRef>
          </c:val>
          <c:extLst>
            <c:ext xmlns:c16="http://schemas.microsoft.com/office/drawing/2014/chart" uri="{C3380CC4-5D6E-409C-BE32-E72D297353CC}">
              <c16:uniqueId val="{00000000-B98C-4D30-95D5-192804A846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B98C-4D30-95D5-192804A846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15.88</c:v>
                </c:pt>
                <c:pt idx="1">
                  <c:v>18.02</c:v>
                </c:pt>
                <c:pt idx="2">
                  <c:v>18.2</c:v>
                </c:pt>
                <c:pt idx="3">
                  <c:v>19.100000000000001</c:v>
                </c:pt>
                <c:pt idx="4">
                  <c:v>19.68</c:v>
                </c:pt>
              </c:numCache>
            </c:numRef>
          </c:val>
          <c:extLst>
            <c:ext xmlns:c16="http://schemas.microsoft.com/office/drawing/2014/chart" uri="{C3380CC4-5D6E-409C-BE32-E72D297353CC}">
              <c16:uniqueId val="{00000000-26B3-4E51-8F45-2AD9936488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26B3-4E51-8F45-2AD9936488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E7-4B64-8414-C32AACCC01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9DE7-4B64-8414-C32AACCC01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353.01</c:v>
                </c:pt>
                <c:pt idx="1">
                  <c:v>439.23</c:v>
                </c:pt>
                <c:pt idx="2">
                  <c:v>538.39</c:v>
                </c:pt>
                <c:pt idx="3">
                  <c:v>633.77</c:v>
                </c:pt>
                <c:pt idx="4">
                  <c:v>441.42</c:v>
                </c:pt>
              </c:numCache>
            </c:numRef>
          </c:val>
          <c:extLst>
            <c:ext xmlns:c16="http://schemas.microsoft.com/office/drawing/2014/chart" uri="{C3380CC4-5D6E-409C-BE32-E72D297353CC}">
              <c16:uniqueId val="{00000000-4C4F-4BFE-BBB8-782D7BED25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4C4F-4BFE-BBB8-782D7BED25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25.41</c:v>
                </c:pt>
                <c:pt idx="1">
                  <c:v>18.32</c:v>
                </c:pt>
                <c:pt idx="2">
                  <c:v>11.34</c:v>
                </c:pt>
                <c:pt idx="3">
                  <c:v>6.52</c:v>
                </c:pt>
                <c:pt idx="4">
                  <c:v>3.34</c:v>
                </c:pt>
              </c:numCache>
            </c:numRef>
          </c:val>
          <c:extLst>
            <c:ext xmlns:c16="http://schemas.microsoft.com/office/drawing/2014/chart" uri="{C3380CC4-5D6E-409C-BE32-E72D297353CC}">
              <c16:uniqueId val="{00000000-5696-480F-A16A-79940B91BE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5696-480F-A16A-79940B91BE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105.1</c:v>
                </c:pt>
                <c:pt idx="1">
                  <c:v>102.69</c:v>
                </c:pt>
                <c:pt idx="2">
                  <c:v>104.12</c:v>
                </c:pt>
                <c:pt idx="3">
                  <c:v>102.01</c:v>
                </c:pt>
                <c:pt idx="4">
                  <c:v>100.42</c:v>
                </c:pt>
              </c:numCache>
            </c:numRef>
          </c:val>
          <c:extLst>
            <c:ext xmlns:c16="http://schemas.microsoft.com/office/drawing/2014/chart" uri="{C3380CC4-5D6E-409C-BE32-E72D297353CC}">
              <c16:uniqueId val="{00000000-5E60-4288-84D3-C89E6B00EA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5E60-4288-84D3-C89E6B00EA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160.74</c:v>
                </c:pt>
                <c:pt idx="1">
                  <c:v>158.16999999999999</c:v>
                </c:pt>
                <c:pt idx="2">
                  <c:v>161.71</c:v>
                </c:pt>
                <c:pt idx="3">
                  <c:v>165.56</c:v>
                </c:pt>
                <c:pt idx="4">
                  <c:v>168.58</c:v>
                </c:pt>
              </c:numCache>
            </c:numRef>
          </c:val>
          <c:extLst>
            <c:ext xmlns:c16="http://schemas.microsoft.com/office/drawing/2014/chart" uri="{C3380CC4-5D6E-409C-BE32-E72D297353CC}">
              <c16:uniqueId val="{00000000-C7C0-46BC-8BE5-BFE492CC7C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C7C0-46BC-8BE5-BFE492CC7C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埼玉県　桶川北本水道企業団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 その他</v>
      </c>
      <c r="AE8" s="75"/>
      <c r="AF8" s="75"/>
      <c r="AG8" s="75"/>
      <c r="AH8" s="75"/>
      <c r="AI8" s="75"/>
      <c r="AJ8" s="75"/>
      <c r="AK8" s="2"/>
      <c r="AL8" s="58" t="str">
        <f>データ!$R$6</f>
        <v>-</v>
      </c>
      <c r="AM8" s="58"/>
      <c r="AN8" s="58"/>
      <c r="AO8" s="58"/>
      <c r="AP8" s="58"/>
      <c r="AQ8" s="58"/>
      <c r="AR8" s="58"/>
      <c r="AS8" s="58"/>
      <c r="AT8" s="55" t="str">
        <f>データ!$S$6</f>
        <v>-</v>
      </c>
      <c r="AU8" s="56"/>
      <c r="AV8" s="56"/>
      <c r="AW8" s="56"/>
      <c r="AX8" s="56"/>
      <c r="AY8" s="56"/>
      <c r="AZ8" s="56"/>
      <c r="BA8" s="56"/>
      <c r="BB8" s="45" t="str">
        <f>データ!$T$6</f>
        <v>-</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95.29</v>
      </c>
      <c r="J10" s="56"/>
      <c r="K10" s="56"/>
      <c r="L10" s="56"/>
      <c r="M10" s="56"/>
      <c r="N10" s="56"/>
      <c r="O10" s="57"/>
      <c r="P10" s="45">
        <f>データ!$P$6</f>
        <v>99.67</v>
      </c>
      <c r="Q10" s="45"/>
      <c r="R10" s="45"/>
      <c r="S10" s="45"/>
      <c r="T10" s="45"/>
      <c r="U10" s="45"/>
      <c r="V10" s="45"/>
      <c r="W10" s="58">
        <f>データ!$Q$6</f>
        <v>3223</v>
      </c>
      <c r="X10" s="58"/>
      <c r="Y10" s="58"/>
      <c r="Z10" s="58"/>
      <c r="AA10" s="58"/>
      <c r="AB10" s="58"/>
      <c r="AC10" s="58"/>
      <c r="AD10" s="2"/>
      <c r="AE10" s="2"/>
      <c r="AF10" s="2"/>
      <c r="AG10" s="2"/>
      <c r="AH10" s="2"/>
      <c r="AI10" s="2"/>
      <c r="AJ10" s="2"/>
      <c r="AK10" s="2"/>
      <c r="AL10" s="58">
        <f>データ!$U$6</f>
        <v>139266</v>
      </c>
      <c r="AM10" s="58"/>
      <c r="AN10" s="58"/>
      <c r="AO10" s="58"/>
      <c r="AP10" s="58"/>
      <c r="AQ10" s="58"/>
      <c r="AR10" s="58"/>
      <c r="AS10" s="58"/>
      <c r="AT10" s="55">
        <f>データ!$V$6</f>
        <v>45.17</v>
      </c>
      <c r="AU10" s="56"/>
      <c r="AV10" s="56"/>
      <c r="AW10" s="56"/>
      <c r="AX10" s="56"/>
      <c r="AY10" s="56"/>
      <c r="AZ10" s="56"/>
      <c r="BA10" s="56"/>
      <c r="BB10" s="45">
        <f>データ!$W$6</f>
        <v>3083.15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t4mpF5jH6kb5OyNlH+E/6ibv0uObAdA5/tJxJ0mg78s5Gj7hx7jFncAnGXuAyko+IpULkYceL1v52S+CLyg7w==" saltValue="sYYzsLOniFyzy48AW6EM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118389</v>
      </c>
      <c r="D6" s="20">
        <f t="shared" si="3"/>
        <v>46</v>
      </c>
      <c r="E6" s="20">
        <f t="shared" si="3"/>
        <v>1</v>
      </c>
      <c r="F6" s="20">
        <f t="shared" si="3"/>
        <v>0</v>
      </c>
      <c r="G6" s="20">
        <f t="shared" si="3"/>
        <v>1</v>
      </c>
      <c r="H6" s="20" t="str">
        <f t="shared" si="3"/>
        <v>埼玉県　桶川北本水道企業団</v>
      </c>
      <c r="I6" s="20" t="str">
        <f t="shared" si="3"/>
        <v>法適用</v>
      </c>
      <c r="J6" s="20" t="str">
        <f t="shared" si="3"/>
        <v>水道事業</v>
      </c>
      <c r="K6" s="20" t="str">
        <f t="shared" si="3"/>
        <v>末端給水事業</v>
      </c>
      <c r="L6" s="20" t="str">
        <f t="shared" si="3"/>
        <v>A3</v>
      </c>
      <c r="M6" s="20" t="str">
        <f t="shared" si="3"/>
        <v>自治体職員 その他</v>
      </c>
      <c r="N6" s="21" t="str">
        <f t="shared" si="3"/>
        <v>-</v>
      </c>
      <c r="O6" s="21">
        <f t="shared" si="3"/>
        <v>95.29</v>
      </c>
      <c r="P6" s="21">
        <f t="shared" si="3"/>
        <v>99.67</v>
      </c>
      <c r="Q6" s="21">
        <f t="shared" si="3"/>
        <v>3223</v>
      </c>
      <c r="R6" s="21" t="str">
        <f t="shared" si="3"/>
        <v>-</v>
      </c>
      <c r="S6" s="21" t="str">
        <f t="shared" si="3"/>
        <v>-</v>
      </c>
      <c r="T6" s="21" t="str">
        <f t="shared" si="3"/>
        <v>-</v>
      </c>
      <c r="U6" s="21">
        <f t="shared" si="3"/>
        <v>139266</v>
      </c>
      <c r="V6" s="21">
        <f t="shared" si="3"/>
        <v>45.17</v>
      </c>
      <c r="W6" s="21">
        <f t="shared" si="3"/>
        <v>3083.15</v>
      </c>
      <c r="X6" s="22">
        <f>IF(X7="",NA(),X7)</f>
        <v>110.53</v>
      </c>
      <c r="Y6" s="22">
        <f t="shared" ref="Y6:AG6" si="4">IF(Y7="",NA(),Y7)</f>
        <v>111.79</v>
      </c>
      <c r="Z6" s="22">
        <f t="shared" si="4"/>
        <v>109.66</v>
      </c>
      <c r="AA6" s="22">
        <f t="shared" si="4"/>
        <v>108.28</v>
      </c>
      <c r="AB6" s="22">
        <f t="shared" si="4"/>
        <v>106.94</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353.01</v>
      </c>
      <c r="AU6" s="22">
        <f t="shared" ref="AU6:BC6" si="6">IF(AU7="",NA(),AU7)</f>
        <v>439.23</v>
      </c>
      <c r="AV6" s="22">
        <f t="shared" si="6"/>
        <v>538.39</v>
      </c>
      <c r="AW6" s="22">
        <f t="shared" si="6"/>
        <v>633.77</v>
      </c>
      <c r="AX6" s="22">
        <f t="shared" si="6"/>
        <v>441.42</v>
      </c>
      <c r="AY6" s="22">
        <f t="shared" si="6"/>
        <v>358.91</v>
      </c>
      <c r="AZ6" s="22">
        <f t="shared" si="6"/>
        <v>360.96</v>
      </c>
      <c r="BA6" s="22">
        <f t="shared" si="6"/>
        <v>351.29</v>
      </c>
      <c r="BB6" s="22">
        <f t="shared" si="6"/>
        <v>364.24</v>
      </c>
      <c r="BC6" s="22">
        <f t="shared" si="6"/>
        <v>369.82</v>
      </c>
      <c r="BD6" s="21" t="str">
        <f>IF(BD7="","",IF(BD7="-","【-】","【"&amp;SUBSTITUTE(TEXT(BD7,"#,##0.00"),"-","△")&amp;"】"))</f>
        <v>【243.36】</v>
      </c>
      <c r="BE6" s="22">
        <f>IF(BE7="",NA(),BE7)</f>
        <v>25.41</v>
      </c>
      <c r="BF6" s="22">
        <f t="shared" ref="BF6:BN6" si="7">IF(BF7="",NA(),BF7)</f>
        <v>18.32</v>
      </c>
      <c r="BG6" s="22">
        <f t="shared" si="7"/>
        <v>11.34</v>
      </c>
      <c r="BH6" s="22">
        <f t="shared" si="7"/>
        <v>6.52</v>
      </c>
      <c r="BI6" s="22">
        <f t="shared" si="7"/>
        <v>3.34</v>
      </c>
      <c r="BJ6" s="22">
        <f t="shared" si="7"/>
        <v>247.27</v>
      </c>
      <c r="BK6" s="22">
        <f t="shared" si="7"/>
        <v>239.18</v>
      </c>
      <c r="BL6" s="22">
        <f t="shared" si="7"/>
        <v>236.29</v>
      </c>
      <c r="BM6" s="22">
        <f t="shared" si="7"/>
        <v>238.77</v>
      </c>
      <c r="BN6" s="22">
        <f t="shared" si="7"/>
        <v>218.57</v>
      </c>
      <c r="BO6" s="21" t="str">
        <f>IF(BO7="","",IF(BO7="-","【-】","【"&amp;SUBSTITUTE(TEXT(BO7,"#,##0.00"),"-","△")&amp;"】"))</f>
        <v>【265.93】</v>
      </c>
      <c r="BP6" s="22">
        <f>IF(BP7="",NA(),BP7)</f>
        <v>105.1</v>
      </c>
      <c r="BQ6" s="22">
        <f t="shared" ref="BQ6:BY6" si="8">IF(BQ7="",NA(),BQ7)</f>
        <v>102.69</v>
      </c>
      <c r="BR6" s="22">
        <f t="shared" si="8"/>
        <v>104.12</v>
      </c>
      <c r="BS6" s="22">
        <f t="shared" si="8"/>
        <v>102.01</v>
      </c>
      <c r="BT6" s="22">
        <f t="shared" si="8"/>
        <v>100.42</v>
      </c>
      <c r="BU6" s="22">
        <f t="shared" si="8"/>
        <v>105.34</v>
      </c>
      <c r="BV6" s="22">
        <f t="shared" si="8"/>
        <v>101.89</v>
      </c>
      <c r="BW6" s="22">
        <f t="shared" si="8"/>
        <v>104.33</v>
      </c>
      <c r="BX6" s="22">
        <f t="shared" si="8"/>
        <v>98.85</v>
      </c>
      <c r="BY6" s="22">
        <f t="shared" si="8"/>
        <v>101.78</v>
      </c>
      <c r="BZ6" s="21" t="str">
        <f>IF(BZ7="","",IF(BZ7="-","【-】","【"&amp;SUBSTITUTE(TEXT(BZ7,"#,##0.00"),"-","△")&amp;"】"))</f>
        <v>【97.82】</v>
      </c>
      <c r="CA6" s="22">
        <f>IF(CA7="",NA(),CA7)</f>
        <v>160.74</v>
      </c>
      <c r="CB6" s="22">
        <f t="shared" ref="CB6:CJ6" si="9">IF(CB7="",NA(),CB7)</f>
        <v>158.16999999999999</v>
      </c>
      <c r="CC6" s="22">
        <f t="shared" si="9"/>
        <v>161.71</v>
      </c>
      <c r="CD6" s="22">
        <f t="shared" si="9"/>
        <v>165.56</v>
      </c>
      <c r="CE6" s="22">
        <f t="shared" si="9"/>
        <v>168.58</v>
      </c>
      <c r="CF6" s="22">
        <f t="shared" si="9"/>
        <v>159.6</v>
      </c>
      <c r="CG6" s="22">
        <f t="shared" si="9"/>
        <v>156.32</v>
      </c>
      <c r="CH6" s="22">
        <f t="shared" si="9"/>
        <v>157.4</v>
      </c>
      <c r="CI6" s="22">
        <f t="shared" si="9"/>
        <v>162.61000000000001</v>
      </c>
      <c r="CJ6" s="22">
        <f t="shared" si="9"/>
        <v>163.94</v>
      </c>
      <c r="CK6" s="21" t="str">
        <f>IF(CK7="","",IF(CK7="-","【-】","【"&amp;SUBSTITUTE(TEXT(CK7,"#,##0.00"),"-","△")&amp;"】"))</f>
        <v>【177.56】</v>
      </c>
      <c r="CL6" s="22">
        <f>IF(CL7="",NA(),CL7)</f>
        <v>81.59</v>
      </c>
      <c r="CM6" s="22">
        <f t="shared" ref="CM6:CU6" si="10">IF(CM7="",NA(),CM7)</f>
        <v>82.8</v>
      </c>
      <c r="CN6" s="22">
        <f t="shared" si="10"/>
        <v>81.62</v>
      </c>
      <c r="CO6" s="22">
        <f t="shared" si="10"/>
        <v>86.69</v>
      </c>
      <c r="CP6" s="22">
        <f t="shared" si="10"/>
        <v>86.2</v>
      </c>
      <c r="CQ6" s="22">
        <f t="shared" si="10"/>
        <v>62.05</v>
      </c>
      <c r="CR6" s="22">
        <f t="shared" si="10"/>
        <v>63.23</v>
      </c>
      <c r="CS6" s="22">
        <f t="shared" si="10"/>
        <v>62.59</v>
      </c>
      <c r="CT6" s="22">
        <f t="shared" si="10"/>
        <v>61.81</v>
      </c>
      <c r="CU6" s="22">
        <f t="shared" si="10"/>
        <v>62.35</v>
      </c>
      <c r="CV6" s="21" t="str">
        <f>IF(CV7="","",IF(CV7="-","【-】","【"&amp;SUBSTITUTE(TEXT(CV7,"#,##0.00"),"-","△")&amp;"】"))</f>
        <v>【59.81】</v>
      </c>
      <c r="CW6" s="22">
        <f>IF(CW7="",NA(),CW7)</f>
        <v>92.75</v>
      </c>
      <c r="CX6" s="22">
        <f t="shared" ref="CX6:DF6" si="11">IF(CX7="",NA(),CX7)</f>
        <v>94.17</v>
      </c>
      <c r="CY6" s="22">
        <f t="shared" si="11"/>
        <v>94.44</v>
      </c>
      <c r="CZ6" s="22">
        <f t="shared" si="11"/>
        <v>93.09</v>
      </c>
      <c r="DA6" s="22">
        <f t="shared" si="11"/>
        <v>92.42</v>
      </c>
      <c r="DB6" s="22">
        <f t="shared" si="11"/>
        <v>89.11</v>
      </c>
      <c r="DC6" s="22">
        <f t="shared" si="11"/>
        <v>89.35</v>
      </c>
      <c r="DD6" s="22">
        <f t="shared" si="11"/>
        <v>89.7</v>
      </c>
      <c r="DE6" s="22">
        <f t="shared" si="11"/>
        <v>89.24</v>
      </c>
      <c r="DF6" s="22">
        <f t="shared" si="11"/>
        <v>88.71</v>
      </c>
      <c r="DG6" s="21" t="str">
        <f>IF(DG7="","",IF(DG7="-","【-】","【"&amp;SUBSTITUTE(TEXT(DG7,"#,##0.00"),"-","△")&amp;"】"))</f>
        <v>【89.42】</v>
      </c>
      <c r="DH6" s="22">
        <f>IF(DH7="",NA(),DH7)</f>
        <v>44.92</v>
      </c>
      <c r="DI6" s="22">
        <f t="shared" ref="DI6:DQ6" si="12">IF(DI7="",NA(),DI7)</f>
        <v>46.19</v>
      </c>
      <c r="DJ6" s="22">
        <f t="shared" si="12"/>
        <v>47.59</v>
      </c>
      <c r="DK6" s="22">
        <f t="shared" si="12"/>
        <v>49.07</v>
      </c>
      <c r="DL6" s="22">
        <f t="shared" si="12"/>
        <v>49.97</v>
      </c>
      <c r="DM6" s="22">
        <f t="shared" si="12"/>
        <v>48.69</v>
      </c>
      <c r="DN6" s="22">
        <f t="shared" si="12"/>
        <v>49.62</v>
      </c>
      <c r="DO6" s="22">
        <f t="shared" si="12"/>
        <v>50.5</v>
      </c>
      <c r="DP6" s="22">
        <f t="shared" si="12"/>
        <v>51.28</v>
      </c>
      <c r="DQ6" s="22">
        <f t="shared" si="12"/>
        <v>51.95</v>
      </c>
      <c r="DR6" s="21" t="str">
        <f>IF(DR7="","",IF(DR7="-","【-】","【"&amp;SUBSTITUTE(TEXT(DR7,"#,##0.00"),"-","△")&amp;"】"))</f>
        <v>【52.02】</v>
      </c>
      <c r="DS6" s="22">
        <f>IF(DS7="",NA(),DS7)</f>
        <v>15.88</v>
      </c>
      <c r="DT6" s="22">
        <f t="shared" ref="DT6:EB6" si="13">IF(DT7="",NA(),DT7)</f>
        <v>18.02</v>
      </c>
      <c r="DU6" s="22">
        <f t="shared" si="13"/>
        <v>18.2</v>
      </c>
      <c r="DV6" s="22">
        <f t="shared" si="13"/>
        <v>19.100000000000001</v>
      </c>
      <c r="DW6" s="22">
        <f t="shared" si="13"/>
        <v>19.68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1.37</v>
      </c>
      <c r="EE6" s="22">
        <f t="shared" ref="EE6:EM6" si="14">IF(EE7="",NA(),EE7)</f>
        <v>0.51</v>
      </c>
      <c r="EF6" s="22">
        <f t="shared" si="14"/>
        <v>0.52</v>
      </c>
      <c r="EG6" s="22">
        <f t="shared" si="14"/>
        <v>0.33</v>
      </c>
      <c r="EH6" s="22">
        <f t="shared" si="14"/>
        <v>0.39</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118389</v>
      </c>
      <c r="D7" s="24">
        <v>46</v>
      </c>
      <c r="E7" s="24">
        <v>1</v>
      </c>
      <c r="F7" s="24">
        <v>0</v>
      </c>
      <c r="G7" s="24">
        <v>1</v>
      </c>
      <c r="H7" s="24" t="s">
        <v>93</v>
      </c>
      <c r="I7" s="24" t="s">
        <v>94</v>
      </c>
      <c r="J7" s="24" t="s">
        <v>95</v>
      </c>
      <c r="K7" s="24" t="s">
        <v>96</v>
      </c>
      <c r="L7" s="24" t="s">
        <v>97</v>
      </c>
      <c r="M7" s="24" t="s">
        <v>98</v>
      </c>
      <c r="N7" s="25" t="s">
        <v>99</v>
      </c>
      <c r="O7" s="25">
        <v>95.29</v>
      </c>
      <c r="P7" s="25">
        <v>99.67</v>
      </c>
      <c r="Q7" s="25">
        <v>3223</v>
      </c>
      <c r="R7" s="25" t="s">
        <v>99</v>
      </c>
      <c r="S7" s="25" t="s">
        <v>99</v>
      </c>
      <c r="T7" s="25" t="s">
        <v>99</v>
      </c>
      <c r="U7" s="25">
        <v>139266</v>
      </c>
      <c r="V7" s="25">
        <v>45.17</v>
      </c>
      <c r="W7" s="25">
        <v>3083.15</v>
      </c>
      <c r="X7" s="25">
        <v>110.53</v>
      </c>
      <c r="Y7" s="25">
        <v>111.79</v>
      </c>
      <c r="Z7" s="25">
        <v>109.66</v>
      </c>
      <c r="AA7" s="25">
        <v>108.28</v>
      </c>
      <c r="AB7" s="25">
        <v>106.94</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353.01</v>
      </c>
      <c r="AU7" s="25">
        <v>439.23</v>
      </c>
      <c r="AV7" s="25">
        <v>538.39</v>
      </c>
      <c r="AW7" s="25">
        <v>633.77</v>
      </c>
      <c r="AX7" s="25">
        <v>441.42</v>
      </c>
      <c r="AY7" s="25">
        <v>358.91</v>
      </c>
      <c r="AZ7" s="25">
        <v>360.96</v>
      </c>
      <c r="BA7" s="25">
        <v>351.29</v>
      </c>
      <c r="BB7" s="25">
        <v>364.24</v>
      </c>
      <c r="BC7" s="25">
        <v>369.82</v>
      </c>
      <c r="BD7" s="25">
        <v>243.36</v>
      </c>
      <c r="BE7" s="25">
        <v>25.41</v>
      </c>
      <c r="BF7" s="25">
        <v>18.32</v>
      </c>
      <c r="BG7" s="25">
        <v>11.34</v>
      </c>
      <c r="BH7" s="25">
        <v>6.52</v>
      </c>
      <c r="BI7" s="25">
        <v>3.34</v>
      </c>
      <c r="BJ7" s="25">
        <v>247.27</v>
      </c>
      <c r="BK7" s="25">
        <v>239.18</v>
      </c>
      <c r="BL7" s="25">
        <v>236.29</v>
      </c>
      <c r="BM7" s="25">
        <v>238.77</v>
      </c>
      <c r="BN7" s="25">
        <v>218.57</v>
      </c>
      <c r="BO7" s="25">
        <v>265.93</v>
      </c>
      <c r="BP7" s="25">
        <v>105.1</v>
      </c>
      <c r="BQ7" s="25">
        <v>102.69</v>
      </c>
      <c r="BR7" s="25">
        <v>104.12</v>
      </c>
      <c r="BS7" s="25">
        <v>102.01</v>
      </c>
      <c r="BT7" s="25">
        <v>100.42</v>
      </c>
      <c r="BU7" s="25">
        <v>105.34</v>
      </c>
      <c r="BV7" s="25">
        <v>101.89</v>
      </c>
      <c r="BW7" s="25">
        <v>104.33</v>
      </c>
      <c r="BX7" s="25">
        <v>98.85</v>
      </c>
      <c r="BY7" s="25">
        <v>101.78</v>
      </c>
      <c r="BZ7" s="25">
        <v>97.82</v>
      </c>
      <c r="CA7" s="25">
        <v>160.74</v>
      </c>
      <c r="CB7" s="25">
        <v>158.16999999999999</v>
      </c>
      <c r="CC7" s="25">
        <v>161.71</v>
      </c>
      <c r="CD7" s="25">
        <v>165.56</v>
      </c>
      <c r="CE7" s="25">
        <v>168.58</v>
      </c>
      <c r="CF7" s="25">
        <v>159.6</v>
      </c>
      <c r="CG7" s="25">
        <v>156.32</v>
      </c>
      <c r="CH7" s="25">
        <v>157.4</v>
      </c>
      <c r="CI7" s="25">
        <v>162.61000000000001</v>
      </c>
      <c r="CJ7" s="25">
        <v>163.94</v>
      </c>
      <c r="CK7" s="25">
        <v>177.56</v>
      </c>
      <c r="CL7" s="25">
        <v>81.59</v>
      </c>
      <c r="CM7" s="25">
        <v>82.8</v>
      </c>
      <c r="CN7" s="25">
        <v>81.62</v>
      </c>
      <c r="CO7" s="25">
        <v>86.69</v>
      </c>
      <c r="CP7" s="25">
        <v>86.2</v>
      </c>
      <c r="CQ7" s="25">
        <v>62.05</v>
      </c>
      <c r="CR7" s="25">
        <v>63.23</v>
      </c>
      <c r="CS7" s="25">
        <v>62.59</v>
      </c>
      <c r="CT7" s="25">
        <v>61.81</v>
      </c>
      <c r="CU7" s="25">
        <v>62.35</v>
      </c>
      <c r="CV7" s="25">
        <v>59.81</v>
      </c>
      <c r="CW7" s="25">
        <v>92.75</v>
      </c>
      <c r="CX7" s="25">
        <v>94.17</v>
      </c>
      <c r="CY7" s="25">
        <v>94.44</v>
      </c>
      <c r="CZ7" s="25">
        <v>93.09</v>
      </c>
      <c r="DA7" s="25">
        <v>92.42</v>
      </c>
      <c r="DB7" s="25">
        <v>89.11</v>
      </c>
      <c r="DC7" s="25">
        <v>89.35</v>
      </c>
      <c r="DD7" s="25">
        <v>89.7</v>
      </c>
      <c r="DE7" s="25">
        <v>89.24</v>
      </c>
      <c r="DF7" s="25">
        <v>88.71</v>
      </c>
      <c r="DG7" s="25">
        <v>89.42</v>
      </c>
      <c r="DH7" s="25">
        <v>44.92</v>
      </c>
      <c r="DI7" s="25">
        <v>46.19</v>
      </c>
      <c r="DJ7" s="25">
        <v>47.59</v>
      </c>
      <c r="DK7" s="25">
        <v>49.07</v>
      </c>
      <c r="DL7" s="25">
        <v>49.97</v>
      </c>
      <c r="DM7" s="25">
        <v>48.69</v>
      </c>
      <c r="DN7" s="25">
        <v>49.62</v>
      </c>
      <c r="DO7" s="25">
        <v>50.5</v>
      </c>
      <c r="DP7" s="25">
        <v>51.28</v>
      </c>
      <c r="DQ7" s="25">
        <v>51.95</v>
      </c>
      <c r="DR7" s="25">
        <v>52.02</v>
      </c>
      <c r="DS7" s="25">
        <v>15.88</v>
      </c>
      <c r="DT7" s="25">
        <v>18.02</v>
      </c>
      <c r="DU7" s="25">
        <v>18.2</v>
      </c>
      <c r="DV7" s="25">
        <v>19.100000000000001</v>
      </c>
      <c r="DW7" s="25">
        <v>19.68</v>
      </c>
      <c r="DX7" s="25">
        <v>18.260000000000002</v>
      </c>
      <c r="DY7" s="25">
        <v>19.510000000000002</v>
      </c>
      <c r="DZ7" s="25">
        <v>21.19</v>
      </c>
      <c r="EA7" s="25">
        <v>22.64</v>
      </c>
      <c r="EB7" s="25">
        <v>24.49</v>
      </c>
      <c r="EC7" s="25">
        <v>25.37</v>
      </c>
      <c r="ED7" s="25">
        <v>1.37</v>
      </c>
      <c r="EE7" s="25">
        <v>0.51</v>
      </c>
      <c r="EF7" s="25">
        <v>0.52</v>
      </c>
      <c r="EG7" s="25">
        <v>0.33</v>
      </c>
      <c r="EH7" s="25">
        <v>0.39</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okekita69pc</cp:lastModifiedBy>
  <cp:lastPrinted>2025-01-29T02:26:42Z</cp:lastPrinted>
  <dcterms:created xsi:type="dcterms:W3CDTF">2025-01-24T06:47:05Z</dcterms:created>
  <dcterms:modified xsi:type="dcterms:W3CDTF">2025-01-29T02:26:51Z</dcterms:modified>
  <cp:category/>
</cp:coreProperties>
</file>