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C:\企画財政係\回答文書\102市町村課\R03\経営比較分析表\R4.1.27回答\"/>
    </mc:Choice>
  </mc:AlternateContent>
  <workbookProtection workbookAlgorithmName="SHA-512" workbookHashValue="YUEH2EvOfRgEBtHM1ATEkftLRRHIrw2UlkG8pda4dqiAdSclUjChMkeOSRdU9uGe0EbLNY6EyqOX2p5u1D8uqQ==" workbookSaltValue="dxlm7JstVQRiwlzWAzR1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<sst xmlns="http://schemas.openxmlformats.org/spreadsheetml/2006/main" count="231" uniqueCount="115">
  <si>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</si>
  <si>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</si>
  <si>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</si>
  <si>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</si>
  <si>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</si>
  <si>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</si>
  <si>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</si>
  <si>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</si>
  <si>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</si>
  <si>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</si>
  <si>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</si>
  <si>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</si>
  <si>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</si>
  <si>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</si>
  <si>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</si>
  <si>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</si>
  <si>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</si>
  <si>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</si>
  <si>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</si>
  <si>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</si>
  <si>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</si>
  <si>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</si>
  <si>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</si>
  <si>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</si>
  <si>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</si>
  <si>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</si>
  <si>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</si>
  <si>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</si>
  <si>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</si>
  <si>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</si>
  <si>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</si>
  <si>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</si>
  <si>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</si>
  <si>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</si>
  <si>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</si>
  <si>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</si>
  <si>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</si>
  <si>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</si>
  <si>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</si>
  <si>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</si>
  <si>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</si>
  <si>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</si>
  <si>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</si>
  <si>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</si>
  <si>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</si>
  <si>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</si>
  <si>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</si>
  <si>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</si>
  <si>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</si>
  <si>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</si>
  <si>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</si>
  <si>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</si>
  <si>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</si>
  <si>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</si>
  <si>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</si>
  <si>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</si>
  <si>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</si>
  <si>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</si>
  <si>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</si>
  <si>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</si>
  <si>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</si>
  <si>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</si>
  <si>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</si>
  <si>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</si>
  <si>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</si>
  <si>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</si>
  <si>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</si>
  <si>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</si>
  <si>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</si>
  <si>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</si>
  <si>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</si>
  <si>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</si>
  <si>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</si>
  <si>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</si>
  <si>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</si>
  <si>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</si>
  <si>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</si>
  <si>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</si>
  <si>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</si>
  <si>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</si>
  <si>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</si>
  <si>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</si>
  <si>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</si>
  <si>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</si>
  <si>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</si>
  <si>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</si>
  <si>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</si>
  <si>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</si>
  <si>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</si>
  <si>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</si>
  <si>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</si>
  <si>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</si>
  <si>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</si>
  <si>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桶川北本水道企業団</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</si>
  <si>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</si>
  <si>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</si>
  <si>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</si>
  <si>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</si>
  <si>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</si>
  <si>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</si>
  <si>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</si>
  <si>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</si>
  <si>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</si>
  <si>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</si>
  <si>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</si>
  <si>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</si>
  <si>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</si>
  <si>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</si>
  <si>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</si>
  <si>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</si>
  <si>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</si>
  <si>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</si>
  <si>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は平均値以内で推移しているが、上昇傾向にある。施設の老朽化が進んでいるので、施設の現状を把握して優先度を決めて、更新を行っている。②管路経年化率は法定耐用年数を超えた管路延長の割合を示す指標で、平成29年度に管路距離の見直しを行ったことにより平均値よりも低くなっている。しかしながら、法定耐用年数は管路の使用期限を表すものではないが、管路の老朽化は進んでいることから、今後も企業団では強靭な水道を目指し、市民のライフラインを守るため、優先順位を付けながら計画的に管路の更新を進めていく。③管路更新率は平均値以上の水準を維持していたが、当年度は大きく下降している。市街地や県道等を重点的に更新していることや繰越工事が発生したことが原因である。
企業団では管路の耐震化を含め、老朽管更新を重点的に進めている。
</t>
    <phoneticPr fontId="4"/>
  </si>
  <si>
    <t xml:space="preserve">①経常収支比率は100％を上回っており、収支は黒字となっている。また②累積欠損金比率は0％で欠損金の発生は無く、経営状況が健全な状態にあることを示している。
③流動比率は短期的な債務に対する支払能力を表す指標で、100％を上回っており財務の安全性が保たれている。④企業債残高対給水収益比率は、企業債の償還が進んでいることにより下降傾向にある。平均値よりも低水準であるのは、将来への負担を軽減するため、新規借り入れをせず自己資金を投入して施設の更新事業などを行っているからである。
⑤料金回収率は100％を上回っている。給水に係る費用は給水収益により賄えており、適切な料金収入が確保されているが下降傾向にある。当年度は給水原価が下降したが、水道料金基本料金の2ヶ月減免により供給単価が下降したことで、前年と比べ下降している。⑥給水原価は、当年度は有収水量の増加により下降となったが、5年平均で増加傾向にあるため、今後は収益を確保しつつ維持管理費を抑えたより効率的な経営が必要となる。
⑦施設利用率は平均値を上回る80％以上で、施設の利用状況や規模は適正であり、施設を効率的に使用している。⑧有収率は上昇傾向にある。給水区域全域で戸別・管路音聴調査を実施して漏水の早期発見・修理に努めるとともに、漏水多発地域の給水管や老朽管の布設替等の管路整備を進めている。また広報紙などを活用して漏水通報の協力を市民に呼びかけるなど、各種漏水対策を実施して有収率の向上を図っている。
当年度は給水原価が下降したものの、水道料金基本料金の2ヶ月減免により供給単価が下降したことで、前年と比べ下降している。一方⑥給水原価は、当年度は有収水量の増加により下降となったが、増加傾向にあるため、今後は収益を確保しつつ維持管理費を抑えたより効率的な経営が必要となる。
⑦施設利用率は類似団体平均値を上回る80％以上で、施設の利用状況や規模は適正であり、施設を効率的に使用している。
⑧有収率は近年、上昇傾向にある。企業団では、給水区域全域で戸別・管路音聴調査を実施して漏水の早期発見・修理に努めるとともに、漏水多発地域の給水管や老朽管の布設替等の管路整備を進めている。また広報紙などを活用して漏水通報の協力を市民に呼びかけるなど、各種漏水対策を実施して有収率の向上を図っている。
</t>
    <phoneticPr fontId="4"/>
  </si>
  <si>
    <t xml:space="preserve">経営の健全性・効率性については、各指標は概ね良好な数値を示しており、現状では新たな借り入れを行わずに、企業債の償還や更新投資などに充てる財源を確保できており、健全な経営状況にある。
しかしながら老朽化の状況においては、経年化管路の更新が課題となっている。また管路のみならず資産全体を見ても老朽化傾向にあり、今後更新費用の増加が見込まれる一方で給水収益は減少傾向が予測される。
今後、増大する更新需要に対応するため、新たな借り入れも検討しながら健全な事業運営が維持できるよう、水道事業ビジョンに基づいた、中長期的な視点に立った計画的で効率的な施設の更新と事業運営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</si>
</sst>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1.22</c:v>
                </c:pt>
                <c:pt idx="1">
                  <c:v>1.1499999999999999</c:v>
                </c:pt>
                <c:pt idx="2">
                  <c:v>0.83</c:v>
                </c:pt>
                <c:pt idx="3">
                  <c:v>1.37</c:v>
                </c:pt>
                <c:pt idx="4">
                  <c:v>0.51</c:v>
                </c:pt>
              </c:numCache>
            </c:numRef>
          </c:val>
          <c:extLst>
            <c:ext xmlns:c16="http://schemas.microsoft.com/office/drawing/2014/chart" uri="{C3380CC4-5D6E-409C-BE32-E72D297353CC}">
              <c16:uniqueId val="{00000000-5AEE-4C7E-AE27-33768E6C75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5AEE-4C7E-AE27-33768E6C75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84.61</c:v>
                </c:pt>
                <c:pt idx="1">
                  <c:v>83.8</c:v>
                </c:pt>
                <c:pt idx="2">
                  <c:v>83.34</c:v>
                </c:pt>
                <c:pt idx="3">
                  <c:v>81.59</c:v>
                </c:pt>
                <c:pt idx="4">
                  <c:v>82.8</c:v>
                </c:pt>
              </c:numCache>
            </c:numRef>
          </c:val>
          <c:extLst>
            <c:ext xmlns:c16="http://schemas.microsoft.com/office/drawing/2014/chart" uri="{C3380CC4-5D6E-409C-BE32-E72D297353CC}">
              <c16:uniqueId val="{00000000-4B5D-467F-A8F7-AE237487AC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4B5D-467F-A8F7-AE237487AC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91.53</c:v>
                </c:pt>
                <c:pt idx="1">
                  <c:v>92.28</c:v>
                </c:pt>
                <c:pt idx="2">
                  <c:v>92.26</c:v>
                </c:pt>
                <c:pt idx="3">
                  <c:v>92.75</c:v>
                </c:pt>
                <c:pt idx="4">
                  <c:v>94.17</c:v>
                </c:pt>
              </c:numCache>
            </c:numRef>
          </c:val>
          <c:extLst>
            <c:ext xmlns:c16="http://schemas.microsoft.com/office/drawing/2014/chart" uri="{C3380CC4-5D6E-409C-BE32-E72D297353CC}">
              <c16:uniqueId val="{00000000-634C-4E3E-AB86-D03FD727CA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634C-4E3E-AB86-D03FD727CA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119.44</c:v>
                </c:pt>
                <c:pt idx="1">
                  <c:v>118.22</c:v>
                </c:pt>
                <c:pt idx="2">
                  <c:v>114.69</c:v>
                </c:pt>
                <c:pt idx="3">
                  <c:v>110.53</c:v>
                </c:pt>
                <c:pt idx="4">
                  <c:v>111.79</c:v>
                </c:pt>
              </c:numCache>
            </c:numRef>
          </c:val>
          <c:extLst>
            <c:ext xmlns:c16="http://schemas.microsoft.com/office/drawing/2014/chart" uri="{C3380CC4-5D6E-409C-BE32-E72D297353CC}">
              <c16:uniqueId val="{00000000-5FF1-4C72-9A13-5B9DD6BABE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5FF1-4C72-9A13-5B9DD6BABE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42.36</c:v>
                </c:pt>
                <c:pt idx="1">
                  <c:v>43.11</c:v>
                </c:pt>
                <c:pt idx="2">
                  <c:v>44.19</c:v>
                </c:pt>
                <c:pt idx="3">
                  <c:v>44.92</c:v>
                </c:pt>
                <c:pt idx="4">
                  <c:v>46.19</c:v>
                </c:pt>
              </c:numCache>
            </c:numRef>
          </c:val>
          <c:extLst>
            <c:ext xmlns:c16="http://schemas.microsoft.com/office/drawing/2014/chart" uri="{C3380CC4-5D6E-409C-BE32-E72D297353CC}">
              <c16:uniqueId val="{00000000-969F-40CD-8AF7-3B64822C21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969F-40CD-8AF7-3B64822C21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25.66</c:v>
                </c:pt>
                <c:pt idx="1">
                  <c:v>13.1</c:v>
                </c:pt>
                <c:pt idx="2">
                  <c:v>15.15</c:v>
                </c:pt>
                <c:pt idx="3">
                  <c:v>15.88</c:v>
                </c:pt>
                <c:pt idx="4">
                  <c:v>18.02</c:v>
                </c:pt>
              </c:numCache>
            </c:numRef>
          </c:val>
          <c:extLst>
            <c:ext xmlns:c16="http://schemas.microsoft.com/office/drawing/2014/chart" uri="{C3380CC4-5D6E-409C-BE32-E72D297353CC}">
              <c16:uniqueId val="{00000000-68E5-4B5B-A6F5-514A531E39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68E5-4B5B-A6F5-514A531E39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CB-4D1C-868C-F529391E5FB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CB-4D1C-868C-F529391E5FB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379.2</c:v>
                </c:pt>
                <c:pt idx="1">
                  <c:v>396.68</c:v>
                </c:pt>
                <c:pt idx="2">
                  <c:v>393.85</c:v>
                </c:pt>
                <c:pt idx="3">
                  <c:v>353.01</c:v>
                </c:pt>
                <c:pt idx="4">
                  <c:v>439.23</c:v>
                </c:pt>
              </c:numCache>
            </c:numRef>
          </c:val>
          <c:extLst>
            <c:ext xmlns:c16="http://schemas.microsoft.com/office/drawing/2014/chart" uri="{C3380CC4-5D6E-409C-BE32-E72D297353CC}">
              <c16:uniqueId val="{00000000-8929-4745-9D1F-1AC03F3EDA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8929-4745-9D1F-1AC03F3EDA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54.91</c:v>
                </c:pt>
                <c:pt idx="1">
                  <c:v>44.02</c:v>
                </c:pt>
                <c:pt idx="2">
                  <c:v>34.04</c:v>
                </c:pt>
                <c:pt idx="3">
                  <c:v>25.41</c:v>
                </c:pt>
                <c:pt idx="4">
                  <c:v>18.32</c:v>
                </c:pt>
              </c:numCache>
            </c:numRef>
          </c:val>
          <c:extLst>
            <c:ext xmlns:c16="http://schemas.microsoft.com/office/drawing/2014/chart" uri="{C3380CC4-5D6E-409C-BE32-E72D297353CC}">
              <c16:uniqueId val="{00000000-959E-4E25-830B-029DE4CF2A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959E-4E25-830B-029DE4CF2A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113.73</c:v>
                </c:pt>
                <c:pt idx="1">
                  <c:v>112.03</c:v>
                </c:pt>
                <c:pt idx="2">
                  <c:v>108.99</c:v>
                </c:pt>
                <c:pt idx="3">
                  <c:v>105.1</c:v>
                </c:pt>
                <c:pt idx="4">
                  <c:v>102.69</c:v>
                </c:pt>
              </c:numCache>
            </c:numRef>
          </c:val>
          <c:extLst>
            <c:ext xmlns:c16="http://schemas.microsoft.com/office/drawing/2014/chart" uri="{C3380CC4-5D6E-409C-BE32-E72D297353CC}">
              <c16:uniqueId val="{00000000-EF1B-46C3-9D2B-31A3C8D137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EF1B-46C3-9D2B-31A3C8D137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148.94999999999999</c:v>
                </c:pt>
                <c:pt idx="1">
                  <c:v>151.12</c:v>
                </c:pt>
                <c:pt idx="2">
                  <c:v>155.37</c:v>
                </c:pt>
                <c:pt idx="3">
                  <c:v>160.74</c:v>
                </c:pt>
                <c:pt idx="4">
                  <c:v>158.16999999999999</c:v>
                </c:pt>
              </c:numCache>
            </c:numRef>
          </c:val>
          <c:extLst>
            <c:ext xmlns:c16="http://schemas.microsoft.com/office/drawing/2014/chart" uri="{C3380CC4-5D6E-409C-BE32-E72D297353CC}">
              <c16:uniqueId val="{00000000-2EF3-4628-A18B-EE96551505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2EF3-4628-A18B-EE96551505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R86" sqref="B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埼玉県　桶川北本水道企業団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 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94.75</v>
      </c>
      <c r="J10" s="53"/>
      <c r="K10" s="53"/>
      <c r="L10" s="53"/>
      <c r="M10" s="53"/>
      <c r="N10" s="53"/>
      <c r="O10" s="64"/>
      <c r="P10" s="54">
        <f>データ!$P$6</f>
        <v>99.64</v>
      </c>
      <c r="Q10" s="54"/>
      <c r="R10" s="54"/>
      <c r="S10" s="54"/>
      <c r="T10" s="54"/>
      <c r="U10" s="54"/>
      <c r="V10" s="54"/>
      <c r="W10" s="61">
        <f>データ!$Q$6</f>
        <v>3223</v>
      </c>
      <c r="X10" s="61"/>
      <c r="Y10" s="61"/>
      <c r="Z10" s="61"/>
      <c r="AA10" s="61"/>
      <c r="AB10" s="61"/>
      <c r="AC10" s="61"/>
      <c r="AD10" s="2"/>
      <c r="AE10" s="2"/>
      <c r="AF10" s="2"/>
      <c r="AG10" s="2"/>
      <c r="AH10" s="4"/>
      <c r="AI10" s="4"/>
      <c r="AJ10" s="4"/>
      <c r="AK10" s="4"/>
      <c r="AL10" s="61">
        <f>データ!$U$6</f>
        <v>140585</v>
      </c>
      <c r="AM10" s="61"/>
      <c r="AN10" s="61"/>
      <c r="AO10" s="61"/>
      <c r="AP10" s="61"/>
      <c r="AQ10" s="61"/>
      <c r="AR10" s="61"/>
      <c r="AS10" s="61"/>
      <c r="AT10" s="52">
        <f>データ!$V$6</f>
        <v>45.17</v>
      </c>
      <c r="AU10" s="53"/>
      <c r="AV10" s="53"/>
      <c r="AW10" s="53"/>
      <c r="AX10" s="53"/>
      <c r="AY10" s="53"/>
      <c r="AZ10" s="53"/>
      <c r="BA10" s="53"/>
      <c r="BB10" s="54">
        <f>データ!$W$6</f>
        <v>3112.35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dLkdE2hnqkbABMihKW73iHgVmBSlQN2bSL6j6Z3gQgvXNxGr3WjdejmfFeK8VCzN5uvtM6GGGi+EVRfSyNrug==" saltValue="HRQCoBEcFQwOMIv1tMTz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118389</v>
      </c>
      <c r="D6" s="34">
        <f t="shared" si="3"/>
        <v>46</v>
      </c>
      <c r="E6" s="34">
        <f t="shared" si="3"/>
        <v>1</v>
      </c>
      <c r="F6" s="34">
        <f t="shared" si="3"/>
        <v>0</v>
      </c>
      <c r="G6" s="34">
        <f t="shared" si="3"/>
        <v>1</v>
      </c>
      <c r="H6" s="34" t="str">
        <f t="shared" si="3"/>
        <v>埼玉県　桶川北本水道企業団</v>
      </c>
      <c r="I6" s="34" t="str">
        <f t="shared" si="3"/>
        <v>法適用</v>
      </c>
      <c r="J6" s="34" t="str">
        <f t="shared" si="3"/>
        <v>水道事業</v>
      </c>
      <c r="K6" s="34" t="str">
        <f t="shared" si="3"/>
        <v>末端給水事業</v>
      </c>
      <c r="L6" s="34" t="str">
        <f t="shared" si="3"/>
        <v>A3</v>
      </c>
      <c r="M6" s="34" t="str">
        <f t="shared" si="3"/>
        <v>自治体職員 その他</v>
      </c>
      <c r="N6" s="35" t="str">
        <f t="shared" si="3"/>
        <v>-</v>
      </c>
      <c r="O6" s="35">
        <f t="shared" si="3"/>
        <v>94.75</v>
      </c>
      <c r="P6" s="35">
        <f t="shared" si="3"/>
        <v>99.64</v>
      </c>
      <c r="Q6" s="35">
        <f t="shared" si="3"/>
        <v>3223</v>
      </c>
      <c r="R6" s="35" t="str">
        <f t="shared" si="3"/>
        <v>-</v>
      </c>
      <c r="S6" s="35" t="str">
        <f t="shared" si="3"/>
        <v>-</v>
      </c>
      <c r="T6" s="35" t="str">
        <f t="shared" si="3"/>
        <v>-</v>
      </c>
      <c r="U6" s="35">
        <f t="shared" si="3"/>
        <v>140585</v>
      </c>
      <c r="V6" s="35">
        <f t="shared" si="3"/>
        <v>45.17</v>
      </c>
      <c r="W6" s="35">
        <f t="shared" si="3"/>
        <v>3112.35</v>
      </c>
      <c r="X6" s="36">
        <f>IF(X7="",NA(),X7)</f>
        <v>119.44</v>
      </c>
      <c r="Y6" s="36">
        <f t="shared" ref="Y6:AG6" si="4">IF(Y7="",NA(),Y7)</f>
        <v>118.22</v>
      </c>
      <c r="Z6" s="36">
        <f t="shared" si="4"/>
        <v>114.69</v>
      </c>
      <c r="AA6" s="36">
        <f t="shared" si="4"/>
        <v>110.53</v>
      </c>
      <c r="AB6" s="36">
        <f t="shared" si="4"/>
        <v>111.79</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379.2</v>
      </c>
      <c r="AU6" s="36">
        <f t="shared" ref="AU6:BC6" si="6">IF(AU7="",NA(),AU7)</f>
        <v>396.68</v>
      </c>
      <c r="AV6" s="36">
        <f t="shared" si="6"/>
        <v>393.85</v>
      </c>
      <c r="AW6" s="36">
        <f t="shared" si="6"/>
        <v>353.01</v>
      </c>
      <c r="AX6" s="36">
        <f t="shared" si="6"/>
        <v>439.23</v>
      </c>
      <c r="AY6" s="36">
        <f t="shared" si="6"/>
        <v>349.04</v>
      </c>
      <c r="AZ6" s="36">
        <f t="shared" si="6"/>
        <v>337.49</v>
      </c>
      <c r="BA6" s="36">
        <f t="shared" si="6"/>
        <v>335.6</v>
      </c>
      <c r="BB6" s="36">
        <f t="shared" si="6"/>
        <v>358.91</v>
      </c>
      <c r="BC6" s="36">
        <f t="shared" si="6"/>
        <v>360.96</v>
      </c>
      <c r="BD6" s="35" t="str">
        <f>IF(BD7="","",IF(BD7="-","【-】","【"&amp;SUBSTITUTE(TEXT(BD7,"#,##0.00"),"-","△")&amp;"】"))</f>
        <v>【260.31】</v>
      </c>
      <c r="BE6" s="36">
        <f>IF(BE7="",NA(),BE7)</f>
        <v>54.91</v>
      </c>
      <c r="BF6" s="36">
        <f t="shared" ref="BF6:BN6" si="7">IF(BF7="",NA(),BF7)</f>
        <v>44.02</v>
      </c>
      <c r="BG6" s="36">
        <f t="shared" si="7"/>
        <v>34.04</v>
      </c>
      <c r="BH6" s="36">
        <f t="shared" si="7"/>
        <v>25.41</v>
      </c>
      <c r="BI6" s="36">
        <f t="shared" si="7"/>
        <v>18.32</v>
      </c>
      <c r="BJ6" s="36">
        <f t="shared" si="7"/>
        <v>254.54</v>
      </c>
      <c r="BK6" s="36">
        <f t="shared" si="7"/>
        <v>265.92</v>
      </c>
      <c r="BL6" s="36">
        <f t="shared" si="7"/>
        <v>258.26</v>
      </c>
      <c r="BM6" s="36">
        <f t="shared" si="7"/>
        <v>247.27</v>
      </c>
      <c r="BN6" s="36">
        <f t="shared" si="7"/>
        <v>239.18</v>
      </c>
      <c r="BO6" s="35" t="str">
        <f>IF(BO7="","",IF(BO7="-","【-】","【"&amp;SUBSTITUTE(TEXT(BO7,"#,##0.00"),"-","△")&amp;"】"))</f>
        <v>【275.67】</v>
      </c>
      <c r="BP6" s="36">
        <f>IF(BP7="",NA(),BP7)</f>
        <v>113.73</v>
      </c>
      <c r="BQ6" s="36">
        <f t="shared" ref="BQ6:BY6" si="8">IF(BQ7="",NA(),BQ7)</f>
        <v>112.03</v>
      </c>
      <c r="BR6" s="36">
        <f t="shared" si="8"/>
        <v>108.99</v>
      </c>
      <c r="BS6" s="36">
        <f t="shared" si="8"/>
        <v>105.1</v>
      </c>
      <c r="BT6" s="36">
        <f t="shared" si="8"/>
        <v>102.69</v>
      </c>
      <c r="BU6" s="36">
        <f t="shared" si="8"/>
        <v>106.52</v>
      </c>
      <c r="BV6" s="36">
        <f t="shared" si="8"/>
        <v>105.86</v>
      </c>
      <c r="BW6" s="36">
        <f t="shared" si="8"/>
        <v>106.07</v>
      </c>
      <c r="BX6" s="36">
        <f t="shared" si="8"/>
        <v>105.34</v>
      </c>
      <c r="BY6" s="36">
        <f t="shared" si="8"/>
        <v>101.89</v>
      </c>
      <c r="BZ6" s="35" t="str">
        <f>IF(BZ7="","",IF(BZ7="-","【-】","【"&amp;SUBSTITUTE(TEXT(BZ7,"#,##0.00"),"-","△")&amp;"】"))</f>
        <v>【100.05】</v>
      </c>
      <c r="CA6" s="36">
        <f>IF(CA7="",NA(),CA7)</f>
        <v>148.94999999999999</v>
      </c>
      <c r="CB6" s="36">
        <f t="shared" ref="CB6:CJ6" si="9">IF(CB7="",NA(),CB7)</f>
        <v>151.12</v>
      </c>
      <c r="CC6" s="36">
        <f t="shared" si="9"/>
        <v>155.37</v>
      </c>
      <c r="CD6" s="36">
        <f t="shared" si="9"/>
        <v>160.74</v>
      </c>
      <c r="CE6" s="36">
        <f t="shared" si="9"/>
        <v>158.16999999999999</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84.61</v>
      </c>
      <c r="CM6" s="36">
        <f t="shared" ref="CM6:CU6" si="10">IF(CM7="",NA(),CM7)</f>
        <v>83.8</v>
      </c>
      <c r="CN6" s="36">
        <f t="shared" si="10"/>
        <v>83.34</v>
      </c>
      <c r="CO6" s="36">
        <f t="shared" si="10"/>
        <v>81.59</v>
      </c>
      <c r="CP6" s="36">
        <f t="shared" si="10"/>
        <v>82.8</v>
      </c>
      <c r="CQ6" s="36">
        <f t="shared" si="10"/>
        <v>62.1</v>
      </c>
      <c r="CR6" s="36">
        <f t="shared" si="10"/>
        <v>62.38</v>
      </c>
      <c r="CS6" s="36">
        <f t="shared" si="10"/>
        <v>62.83</v>
      </c>
      <c r="CT6" s="36">
        <f t="shared" si="10"/>
        <v>62.05</v>
      </c>
      <c r="CU6" s="36">
        <f t="shared" si="10"/>
        <v>63.23</v>
      </c>
      <c r="CV6" s="35" t="str">
        <f>IF(CV7="","",IF(CV7="-","【-】","【"&amp;SUBSTITUTE(TEXT(CV7,"#,##0.00"),"-","△")&amp;"】"))</f>
        <v>【60.69】</v>
      </c>
      <c r="CW6" s="36">
        <f>IF(CW7="",NA(),CW7)</f>
        <v>91.53</v>
      </c>
      <c r="CX6" s="36">
        <f t="shared" ref="CX6:DF6" si="11">IF(CX7="",NA(),CX7)</f>
        <v>92.28</v>
      </c>
      <c r="CY6" s="36">
        <f t="shared" si="11"/>
        <v>92.26</v>
      </c>
      <c r="CZ6" s="36">
        <f t="shared" si="11"/>
        <v>92.75</v>
      </c>
      <c r="DA6" s="36">
        <f t="shared" si="11"/>
        <v>94.17</v>
      </c>
      <c r="DB6" s="36">
        <f t="shared" si="11"/>
        <v>89.52</v>
      </c>
      <c r="DC6" s="36">
        <f t="shared" si="11"/>
        <v>89.17</v>
      </c>
      <c r="DD6" s="36">
        <f t="shared" si="11"/>
        <v>88.86</v>
      </c>
      <c r="DE6" s="36">
        <f t="shared" si="11"/>
        <v>89.11</v>
      </c>
      <c r="DF6" s="36">
        <f t="shared" si="11"/>
        <v>89.35</v>
      </c>
      <c r="DG6" s="35" t="str">
        <f>IF(DG7="","",IF(DG7="-","【-】","【"&amp;SUBSTITUTE(TEXT(DG7,"#,##0.00"),"-","△")&amp;"】"))</f>
        <v>【89.82】</v>
      </c>
      <c r="DH6" s="36">
        <f>IF(DH7="",NA(),DH7)</f>
        <v>42.36</v>
      </c>
      <c r="DI6" s="36">
        <f t="shared" ref="DI6:DQ6" si="12">IF(DI7="",NA(),DI7)</f>
        <v>43.11</v>
      </c>
      <c r="DJ6" s="36">
        <f t="shared" si="12"/>
        <v>44.19</v>
      </c>
      <c r="DK6" s="36">
        <f t="shared" si="12"/>
        <v>44.92</v>
      </c>
      <c r="DL6" s="36">
        <f t="shared" si="12"/>
        <v>46.19</v>
      </c>
      <c r="DM6" s="36">
        <f t="shared" si="12"/>
        <v>46.58</v>
      </c>
      <c r="DN6" s="36">
        <f t="shared" si="12"/>
        <v>46.99</v>
      </c>
      <c r="DO6" s="36">
        <f t="shared" si="12"/>
        <v>47.89</v>
      </c>
      <c r="DP6" s="36">
        <f t="shared" si="12"/>
        <v>48.69</v>
      </c>
      <c r="DQ6" s="36">
        <f t="shared" si="12"/>
        <v>49.62</v>
      </c>
      <c r="DR6" s="35" t="str">
        <f>IF(DR7="","",IF(DR7="-","【-】","【"&amp;SUBSTITUTE(TEXT(DR7,"#,##0.00"),"-","△")&amp;"】"))</f>
        <v>【50.19】</v>
      </c>
      <c r="DS6" s="36">
        <f>IF(DS7="",NA(),DS7)</f>
        <v>25.66</v>
      </c>
      <c r="DT6" s="36">
        <f t="shared" ref="DT6:EB6" si="13">IF(DT7="",NA(),DT7)</f>
        <v>13.1</v>
      </c>
      <c r="DU6" s="36">
        <f t="shared" si="13"/>
        <v>15.15</v>
      </c>
      <c r="DV6" s="36">
        <f t="shared" si="13"/>
        <v>15.88</v>
      </c>
      <c r="DW6" s="36">
        <f t="shared" si="13"/>
        <v>18.02</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1.22</v>
      </c>
      <c r="EE6" s="36">
        <f t="shared" ref="EE6:EM6" si="14">IF(EE7="",NA(),EE7)</f>
        <v>1.1499999999999999</v>
      </c>
      <c r="EF6" s="36">
        <f t="shared" si="14"/>
        <v>0.83</v>
      </c>
      <c r="EG6" s="36">
        <f t="shared" si="14"/>
        <v>1.37</v>
      </c>
      <c r="EH6" s="36">
        <f t="shared" si="14"/>
        <v>0.51</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118389</v>
      </c>
      <c r="D7" s="38">
        <v>46</v>
      </c>
      <c r="E7" s="38">
        <v>1</v>
      </c>
      <c r="F7" s="38">
        <v>0</v>
      </c>
      <c r="G7" s="38">
        <v>1</v>
      </c>
      <c r="H7" s="38" t="s">
        <v>93</v>
      </c>
      <c r="I7" s="38" t="s">
        <v>94</v>
      </c>
      <c r="J7" s="38" t="s">
        <v>95</v>
      </c>
      <c r="K7" s="38" t="s">
        <v>96</v>
      </c>
      <c r="L7" s="38" t="s">
        <v>97</v>
      </c>
      <c r="M7" s="38" t="s">
        <v>98</v>
      </c>
      <c r="N7" s="39" t="s">
        <v>99</v>
      </c>
      <c r="O7" s="39">
        <v>94.75</v>
      </c>
      <c r="P7" s="39">
        <v>99.64</v>
      </c>
      <c r="Q7" s="39">
        <v>3223</v>
      </c>
      <c r="R7" s="39" t="s">
        <v>99</v>
      </c>
      <c r="S7" s="39" t="s">
        <v>99</v>
      </c>
      <c r="T7" s="39" t="s">
        <v>99</v>
      </c>
      <c r="U7" s="39">
        <v>140585</v>
      </c>
      <c r="V7" s="39">
        <v>45.17</v>
      </c>
      <c r="W7" s="39">
        <v>3112.35</v>
      </c>
      <c r="X7" s="39">
        <v>119.44</v>
      </c>
      <c r="Y7" s="39">
        <v>118.22</v>
      </c>
      <c r="Z7" s="39">
        <v>114.69</v>
      </c>
      <c r="AA7" s="39">
        <v>110.53</v>
      </c>
      <c r="AB7" s="39">
        <v>111.79</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379.2</v>
      </c>
      <c r="AU7" s="39">
        <v>396.68</v>
      </c>
      <c r="AV7" s="39">
        <v>393.85</v>
      </c>
      <c r="AW7" s="39">
        <v>353.01</v>
      </c>
      <c r="AX7" s="39">
        <v>439.23</v>
      </c>
      <c r="AY7" s="39">
        <v>349.04</v>
      </c>
      <c r="AZ7" s="39">
        <v>337.49</v>
      </c>
      <c r="BA7" s="39">
        <v>335.6</v>
      </c>
      <c r="BB7" s="39">
        <v>358.91</v>
      </c>
      <c r="BC7" s="39">
        <v>360.96</v>
      </c>
      <c r="BD7" s="39">
        <v>260.31</v>
      </c>
      <c r="BE7" s="39">
        <v>54.91</v>
      </c>
      <c r="BF7" s="39">
        <v>44.02</v>
      </c>
      <c r="BG7" s="39">
        <v>34.04</v>
      </c>
      <c r="BH7" s="39">
        <v>25.41</v>
      </c>
      <c r="BI7" s="39">
        <v>18.32</v>
      </c>
      <c r="BJ7" s="39">
        <v>254.54</v>
      </c>
      <c r="BK7" s="39">
        <v>265.92</v>
      </c>
      <c r="BL7" s="39">
        <v>258.26</v>
      </c>
      <c r="BM7" s="39">
        <v>247.27</v>
      </c>
      <c r="BN7" s="39">
        <v>239.18</v>
      </c>
      <c r="BO7" s="39">
        <v>275.67</v>
      </c>
      <c r="BP7" s="39">
        <v>113.73</v>
      </c>
      <c r="BQ7" s="39">
        <v>112.03</v>
      </c>
      <c r="BR7" s="39">
        <v>108.99</v>
      </c>
      <c r="BS7" s="39">
        <v>105.1</v>
      </c>
      <c r="BT7" s="39">
        <v>102.69</v>
      </c>
      <c r="BU7" s="39">
        <v>106.52</v>
      </c>
      <c r="BV7" s="39">
        <v>105.86</v>
      </c>
      <c r="BW7" s="39">
        <v>106.07</v>
      </c>
      <c r="BX7" s="39">
        <v>105.34</v>
      </c>
      <c r="BY7" s="39">
        <v>101.89</v>
      </c>
      <c r="BZ7" s="39">
        <v>100.05</v>
      </c>
      <c r="CA7" s="39">
        <v>148.94999999999999</v>
      </c>
      <c r="CB7" s="39">
        <v>151.12</v>
      </c>
      <c r="CC7" s="39">
        <v>155.37</v>
      </c>
      <c r="CD7" s="39">
        <v>160.74</v>
      </c>
      <c r="CE7" s="39">
        <v>158.16999999999999</v>
      </c>
      <c r="CF7" s="39">
        <v>155.80000000000001</v>
      </c>
      <c r="CG7" s="39">
        <v>158.58000000000001</v>
      </c>
      <c r="CH7" s="39">
        <v>159.22</v>
      </c>
      <c r="CI7" s="39">
        <v>159.6</v>
      </c>
      <c r="CJ7" s="39">
        <v>156.32</v>
      </c>
      <c r="CK7" s="39">
        <v>166.4</v>
      </c>
      <c r="CL7" s="39">
        <v>84.61</v>
      </c>
      <c r="CM7" s="39">
        <v>83.8</v>
      </c>
      <c r="CN7" s="39">
        <v>83.34</v>
      </c>
      <c r="CO7" s="39">
        <v>81.59</v>
      </c>
      <c r="CP7" s="39">
        <v>82.8</v>
      </c>
      <c r="CQ7" s="39">
        <v>62.1</v>
      </c>
      <c r="CR7" s="39">
        <v>62.38</v>
      </c>
      <c r="CS7" s="39">
        <v>62.83</v>
      </c>
      <c r="CT7" s="39">
        <v>62.05</v>
      </c>
      <c r="CU7" s="39">
        <v>63.23</v>
      </c>
      <c r="CV7" s="39">
        <v>60.69</v>
      </c>
      <c r="CW7" s="39">
        <v>91.53</v>
      </c>
      <c r="CX7" s="39">
        <v>92.28</v>
      </c>
      <c r="CY7" s="39">
        <v>92.26</v>
      </c>
      <c r="CZ7" s="39">
        <v>92.75</v>
      </c>
      <c r="DA7" s="39">
        <v>94.17</v>
      </c>
      <c r="DB7" s="39">
        <v>89.52</v>
      </c>
      <c r="DC7" s="39">
        <v>89.17</v>
      </c>
      <c r="DD7" s="39">
        <v>88.86</v>
      </c>
      <c r="DE7" s="39">
        <v>89.11</v>
      </c>
      <c r="DF7" s="39">
        <v>89.35</v>
      </c>
      <c r="DG7" s="39">
        <v>89.82</v>
      </c>
      <c r="DH7" s="39">
        <v>42.36</v>
      </c>
      <c r="DI7" s="39">
        <v>43.11</v>
      </c>
      <c r="DJ7" s="39">
        <v>44.19</v>
      </c>
      <c r="DK7" s="39">
        <v>44.92</v>
      </c>
      <c r="DL7" s="39">
        <v>46.19</v>
      </c>
      <c r="DM7" s="39">
        <v>46.58</v>
      </c>
      <c r="DN7" s="39">
        <v>46.99</v>
      </c>
      <c r="DO7" s="39">
        <v>47.89</v>
      </c>
      <c r="DP7" s="39">
        <v>48.69</v>
      </c>
      <c r="DQ7" s="39">
        <v>49.62</v>
      </c>
      <c r="DR7" s="39">
        <v>50.19</v>
      </c>
      <c r="DS7" s="39">
        <v>25.66</v>
      </c>
      <c r="DT7" s="39">
        <v>13.1</v>
      </c>
      <c r="DU7" s="39">
        <v>15.15</v>
      </c>
      <c r="DV7" s="39">
        <v>15.88</v>
      </c>
      <c r="DW7" s="39">
        <v>18.02</v>
      </c>
      <c r="DX7" s="39">
        <v>14.45</v>
      </c>
      <c r="DY7" s="39">
        <v>15.83</v>
      </c>
      <c r="DZ7" s="39">
        <v>16.899999999999999</v>
      </c>
      <c r="EA7" s="39">
        <v>18.260000000000002</v>
      </c>
      <c r="EB7" s="39">
        <v>19.510000000000002</v>
      </c>
      <c r="EC7" s="39">
        <v>20.63</v>
      </c>
      <c r="ED7" s="39">
        <v>1.22</v>
      </c>
      <c r="EE7" s="39">
        <v>1.1499999999999999</v>
      </c>
      <c r="EF7" s="39">
        <v>0.83</v>
      </c>
      <c r="EG7" s="39">
        <v>1.37</v>
      </c>
      <c r="EH7" s="39">
        <v>0.51</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okekita133pc</cp:lastModifiedBy>
  <cp:lastPrinted>2022-01-27T04:43:28Z</cp:lastPrinted>
  <dcterms:created xsi:type="dcterms:W3CDTF">2021-12-03T06:46:55Z</dcterms:created>
  <dcterms:modified xsi:type="dcterms:W3CDTF">2022-01-27T07:35:27Z</dcterms:modified>
  <cp:category/>
</cp:coreProperties>
</file>